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7752" activeTab="2"/>
  </bookViews>
  <sheets>
    <sheet name="Доходы" sheetId="1" r:id="rId1"/>
    <sheet name="Расходы" sheetId="2" r:id="rId2"/>
    <sheet name="Источники" sheetId="3" r:id="rId3"/>
  </sheets>
  <calcPr calcId="162913"/>
</workbook>
</file>

<file path=xl/calcChain.xml><?xml version="1.0" encoding="utf-8"?>
<calcChain xmlns="http://schemas.openxmlformats.org/spreadsheetml/2006/main">
  <c r="E14" i="2" l="1"/>
  <c r="F14" i="2"/>
  <c r="D6" i="1"/>
  <c r="C6" i="1"/>
  <c r="F10" i="1"/>
  <c r="F22" i="1"/>
  <c r="E35" i="2"/>
  <c r="G17" i="2"/>
  <c r="F23" i="1"/>
  <c r="F7" i="1"/>
  <c r="F69" i="2"/>
  <c r="E69" i="2"/>
  <c r="G71" i="2"/>
  <c r="E74" i="2"/>
  <c r="E24" i="1"/>
  <c r="F11" i="1"/>
  <c r="F12" i="1"/>
  <c r="F13" i="1"/>
  <c r="F16" i="1"/>
  <c r="F17" i="1"/>
  <c r="F18" i="1"/>
  <c r="F9" i="1"/>
  <c r="F23" i="2"/>
  <c r="E23" i="2"/>
  <c r="G24" i="2"/>
  <c r="G81" i="2"/>
  <c r="E80" i="2"/>
  <c r="G79" i="2"/>
  <c r="E78" i="2"/>
  <c r="F78" i="2"/>
  <c r="G28" i="2"/>
  <c r="G27" i="2" s="1"/>
  <c r="F27" i="2"/>
  <c r="E27" i="2"/>
  <c r="F25" i="2"/>
  <c r="E25" i="2"/>
  <c r="G26" i="2"/>
  <c r="G25" i="2" l="1"/>
  <c r="G78" i="2"/>
  <c r="G69" i="2"/>
  <c r="G23" i="2"/>
  <c r="F21" i="1"/>
  <c r="F80" i="2"/>
  <c r="G80" i="2" s="1"/>
  <c r="G57" i="2"/>
  <c r="G55" i="2"/>
  <c r="F56" i="2"/>
  <c r="E56" i="2"/>
  <c r="F54" i="2"/>
  <c r="F52" i="2" s="1"/>
  <c r="E54" i="2"/>
  <c r="F60" i="2"/>
  <c r="E60" i="2"/>
  <c r="G37" i="2"/>
  <c r="E76" i="2"/>
  <c r="G77" i="2"/>
  <c r="G76" i="2" s="1"/>
  <c r="F19" i="2"/>
  <c r="F18" i="2" s="1"/>
  <c r="E83" i="2"/>
  <c r="F83" i="2"/>
  <c r="F20" i="1"/>
  <c r="F92" i="2"/>
  <c r="E92" i="2"/>
  <c r="G93" i="2"/>
  <c r="G92" i="2" s="1"/>
  <c r="F97" i="2"/>
  <c r="F96" i="2" s="1"/>
  <c r="E97" i="2"/>
  <c r="E96" i="2" s="1"/>
  <c r="G98" i="2"/>
  <c r="G97" i="2" s="1"/>
  <c r="F85" i="2"/>
  <c r="E85" i="2"/>
  <c r="G86" i="2"/>
  <c r="G85" i="2" s="1"/>
  <c r="G84" i="2"/>
  <c r="G83" i="2" s="1"/>
  <c r="E72" i="2"/>
  <c r="F41" i="2"/>
  <c r="E41" i="2"/>
  <c r="G42" i="2"/>
  <c r="G43" i="2"/>
  <c r="G44" i="2"/>
  <c r="F30" i="2"/>
  <c r="E30" i="2"/>
  <c r="E19" i="2"/>
  <c r="G20" i="2"/>
  <c r="G21" i="2"/>
  <c r="G22" i="2"/>
  <c r="G16" i="2"/>
  <c r="G15" i="2"/>
  <c r="F72" i="2"/>
  <c r="F68" i="2" s="1"/>
  <c r="F25" i="1"/>
  <c r="F27" i="1"/>
  <c r="E26" i="1"/>
  <c r="F19" i="1"/>
  <c r="G75" i="2"/>
  <c r="G74" i="2" s="1"/>
  <c r="G63" i="2"/>
  <c r="E33" i="2"/>
  <c r="F35" i="2"/>
  <c r="F33" i="2" s="1"/>
  <c r="F32" i="2" s="1"/>
  <c r="G36" i="2"/>
  <c r="G35" i="2" s="1"/>
  <c r="G34" i="2"/>
  <c r="E68" i="2" l="1"/>
  <c r="G54" i="2"/>
  <c r="G56" i="2"/>
  <c r="F51" i="2"/>
  <c r="G96" i="2"/>
  <c r="F45" i="2"/>
  <c r="F6" i="1"/>
  <c r="G41" i="2"/>
  <c r="G19" i="2"/>
  <c r="G18" i="2" s="1"/>
  <c r="F11" i="2"/>
  <c r="F10" i="2" s="1"/>
  <c r="F7" i="2" s="1"/>
  <c r="E18" i="2"/>
  <c r="E11" i="2" s="1"/>
  <c r="E10" i="2" s="1"/>
  <c r="G14" i="2"/>
  <c r="G62" i="2"/>
  <c r="F62" i="2"/>
  <c r="E62" i="2"/>
  <c r="G70" i="2"/>
  <c r="F89" i="2"/>
  <c r="F88" i="2" s="1"/>
  <c r="E89" i="2"/>
  <c r="E88" i="2" s="1"/>
  <c r="G90" i="2"/>
  <c r="G68" i="2" l="1"/>
  <c r="G33" i="2"/>
  <c r="E47" i="2"/>
  <c r="F103" i="2" l="1"/>
  <c r="G104" i="2"/>
  <c r="G87" i="2"/>
  <c r="E59" i="2"/>
  <c r="F66" i="2"/>
  <c r="E66" i="2"/>
  <c r="E65" i="2" s="1"/>
  <c r="E64" i="2" s="1"/>
  <c r="G8" i="2"/>
  <c r="G12" i="2"/>
  <c r="G11" i="2" s="1"/>
  <c r="G13" i="2"/>
  <c r="G31" i="2"/>
  <c r="G48" i="2"/>
  <c r="G50" i="2"/>
  <c r="G53" i="2"/>
  <c r="G67" i="2"/>
  <c r="G91" i="2"/>
  <c r="G101" i="2"/>
  <c r="E103" i="2"/>
  <c r="F102" i="2"/>
  <c r="E102" i="2"/>
  <c r="F49" i="2"/>
  <c r="E49" i="2"/>
  <c r="E46" i="2" s="1"/>
  <c r="F100" i="2"/>
  <c r="F99" i="2" s="1"/>
  <c r="E100" i="2"/>
  <c r="F95" i="2"/>
  <c r="F94" i="2" s="1"/>
  <c r="E52" i="2"/>
  <c r="F40" i="2"/>
  <c r="F39" i="2" s="1"/>
  <c r="F38" i="2" s="1"/>
  <c r="E40" i="2"/>
  <c r="E39" i="2" s="1"/>
  <c r="E38" i="2" s="1"/>
  <c r="E32" i="2"/>
  <c r="E7" i="2" s="1"/>
  <c r="E29" i="2"/>
  <c r="G29" i="2" s="1"/>
  <c r="E51" i="2" l="1"/>
  <c r="G51" i="2" s="1"/>
  <c r="G103" i="2"/>
  <c r="F59" i="2"/>
  <c r="G59" i="2" s="1"/>
  <c r="G66" i="2"/>
  <c r="G49" i="2"/>
  <c r="G102" i="2"/>
  <c r="F65" i="2"/>
  <c r="G65" i="2" s="1"/>
  <c r="G100" i="2"/>
  <c r="G52" i="2"/>
  <c r="G32" i="2"/>
  <c r="E58" i="2"/>
  <c r="G88" i="2"/>
  <c r="G89" i="2"/>
  <c r="G72" i="2"/>
  <c r="G47" i="2"/>
  <c r="G38" i="2"/>
  <c r="G40" i="2"/>
  <c r="G39" i="2"/>
  <c r="G30" i="2"/>
  <c r="E99" i="2"/>
  <c r="G99" i="2" s="1"/>
  <c r="E95" i="2"/>
  <c r="G95" i="2" s="1"/>
  <c r="E45" i="2" l="1"/>
  <c r="G46" i="2"/>
  <c r="G45" i="2"/>
  <c r="F58" i="2"/>
  <c r="F64" i="2"/>
  <c r="E94" i="2"/>
  <c r="G94" i="2" s="1"/>
  <c r="E6" i="2" l="1"/>
  <c r="F6" i="2"/>
  <c r="G58" i="2"/>
  <c r="G64" i="2"/>
  <c r="G7" i="2"/>
  <c r="G6" i="2" l="1"/>
</calcChain>
</file>

<file path=xl/sharedStrings.xml><?xml version="1.0" encoding="utf-8"?>
<sst xmlns="http://schemas.openxmlformats.org/spreadsheetml/2006/main" count="289" uniqueCount="177">
  <si>
    <t xml:space="preserve">ДОХОДЫ </t>
  </si>
  <si>
    <t>Наименование показателя</t>
  </si>
  <si>
    <t>Код дохода по БК</t>
  </si>
  <si>
    <t>Утвержденные бюджетные назначения</t>
  </si>
  <si>
    <t>Исполнено</t>
  </si>
  <si>
    <t>Неисполненные назначения</t>
  </si>
  <si>
    <t>Доходы бюджета - Всего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</si>
  <si>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</si>
  <si>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000 1 01 02010 01 0000 110</t>
  </si>
  <si>
    <t>Доходы от уплаты акцизов на дизельное топливо,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</si>
  <si>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</si>
  <si>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 </t>
  </si>
  <si>
    <t>Доходы от уплаты акцизов на прямогонный бензин,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</t>
  </si>
  <si>
    <t>Земельный налог с организаций, обладающих земельным участком, расположенным в границах сельских поселений</t>
  </si>
  <si>
    <t>000 1 06 06033 10 0000 110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</si>
  <si>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</si>
  <si>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</si>
  <si>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РАСХОДЫ</t>
  </si>
  <si>
    <t>РПр</t>
  </si>
  <si>
    <t>ЦСР</t>
  </si>
  <si>
    <t>ВР</t>
  </si>
  <si>
    <t>Расходы бюджета - всего</t>
  </si>
  <si>
    <t>Общегосударственные вопросы</t>
  </si>
  <si>
    <t>Функционирование высшего должностного лица субъектов РФ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</si>
  <si>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</si>
  <si>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</si>
  <si>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Фонд оплаты труда и страховые взносы</t>
  </si>
  <si>
    <t>Иные выплаты персоналу, за исключением фонда оплаты труда</t>
  </si>
  <si>
    <t>Закупка товаров ,работ, услуг в сфере информационно-коммуникационных технологий</t>
  </si>
  <si>
    <t>Прочая закупка товаров, работ и услуг для государственных нужд</t>
  </si>
  <si>
    <t>Уплата налога на имущество организаций и земельного налога</t>
  </si>
  <si>
    <t>Уплата прочих налогов, сборов и иных платежей</t>
  </si>
  <si>
    <t>Уплата иных платежей</t>
  </si>
  <si>
    <t>Резервные фонды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</si>
  <si>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</si>
  <si>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</si>
  <si>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</si>
  <si>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</si>
  <si>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Национальная оборона</t>
  </si>
  <si>
    <t>Мобилизационная и вневоинская подготовка</t>
  </si>
  <si>
    <t>Осуществление  первичного воинского учёта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</si>
  <si>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</si>
  <si>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</si>
  <si>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</si>
  <si>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</si>
  <si>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Дорожное хозяйство (дорожное фонды)</t>
  </si>
  <si>
    <t>Жилищно-коммунальное хозяйство</t>
  </si>
  <si>
    <t> Благоустройство</t>
  </si>
  <si>
    <t>Уличное освещение</t>
  </si>
  <si>
    <t> Прочие мероприятия по благоустройству городски округов и поселений</t>
  </si>
  <si>
    <t>Иные межбюджетные трансферты</t>
  </si>
  <si>
    <t>Культура</t>
  </si>
  <si>
    <t>Межбюджетные трансферты бюджетам муниципальных районов из бюджетов поселений и межбюджетные трансферты бюджетам поселений  из бюджетов муниципальных районов на осуществление  части полномочий по решению вопросов местного значения</t>
  </si>
  <si>
    <t>Социальная политика</t>
  </si>
  <si>
    <t xml:space="preserve">Пенсионное обеспечение </t>
  </si>
  <si>
    <t>Доплаты к пенсиям государственных служащих субъектов Российской Федерации и муниципальных служащих</t>
  </si>
  <si>
    <t>540 </t>
  </si>
  <si>
    <t>Результат исполнения бюджета (дефицит / профицит)</t>
  </si>
  <si>
    <t>0100</t>
  </si>
  <si>
    <t>0102</t>
  </si>
  <si>
    <t>0104</t>
  </si>
  <si>
    <t>0111</t>
  </si>
  <si>
    <t>0113</t>
  </si>
  <si>
    <t>0200</t>
  </si>
  <si>
    <t>0203</t>
  </si>
  <si>
    <t>0300</t>
  </si>
  <si>
    <t>0309</t>
  </si>
  <si>
    <t>0310</t>
  </si>
  <si>
    <t>0400</t>
  </si>
  <si>
    <t>0409</t>
  </si>
  <si>
    <t>0500</t>
  </si>
  <si>
    <t>0503</t>
  </si>
  <si>
    <t>0800</t>
  </si>
  <si>
    <t>0801</t>
  </si>
  <si>
    <t>Закупка товаров,работ, услуг для государственных муниципальных нужд</t>
  </si>
  <si>
    <t>Иные закупки товаров, работ и услуг для обеспечения государственных (муниципальных) нужд</t>
  </si>
  <si>
    <t xml:space="preserve">                                                             </t>
  </si>
  <si>
    <t>Новосибирской области   по источникам финансирования дефицита бюджета</t>
  </si>
  <si>
    <t>Код  БК</t>
  </si>
  <si>
    <t>Источники финансирования дефицита бюджетов - всего</t>
  </si>
  <si>
    <t>Изменение остатков средств</t>
  </si>
  <si>
    <t>Увеличение остатков средств бюджетов</t>
  </si>
  <si>
    <t>000 01 05 00 00 00 0000 500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</si>
  <si>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</si>
  <si>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</si>
  <si>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</si>
  <si>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</si>
  <si>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денежных средств бюджетов поселений</t>
  </si>
  <si>
    <t>000 01 05 02 01 10 0000 610</t>
  </si>
  <si>
    <t xml:space="preserve"> ИСПОЛНЕНИЕ </t>
  </si>
  <si>
    <t>Коммунальное хозяйство</t>
  </si>
  <si>
    <t>0502</t>
  </si>
  <si>
    <t>Благоустройство, содержание мест захоронения</t>
  </si>
  <si>
    <t>Иные бюджетные ассигнования</t>
  </si>
  <si>
    <t xml:space="preserve">Прочая закупка товаров, работ и услуг </t>
  </si>
  <si>
    <t>000 01 00 00 00 00 0000 000</t>
  </si>
  <si>
    <t>x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</si>
  <si>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</si>
  <si>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 xml:space="preserve"> 6100070760</t>
  </si>
  <si>
    <t>Прочая закупка товаров, работ и услуг</t>
  </si>
  <si>
    <t>1102</t>
  </si>
  <si>
    <t>Физическая культура и спорт</t>
  </si>
  <si>
    <t>Единый сельскогохозяйственный налог</t>
  </si>
  <si>
    <t>000 1 05 03010 01 0000 110</t>
  </si>
  <si>
    <t>Доходы, получаемые в виде арендной платы,а также средства от продажи права на заключение договоров аренды на земли, находящиеся в собсвенности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</si>
  <si>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</si>
  <si>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</si>
  <si>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</si>
  <si>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Доходы, поступающие в порядке возмещения расходов, понесенных в связи с эксплуатацией имущества сельских поселений</t>
  </si>
  <si>
    <t>000 1 13 02065 10 0000 130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</si>
  <si>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</si>
  <si>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</si>
  <si>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</si>
  <si>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</si>
  <si>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Иные закупки товаров, работ и услуг для государственных (муниципальных) нужд</t>
  </si>
  <si>
    <t>Иные пенсии, социальные доплаты к пенсиям</t>
  </si>
  <si>
    <t>Публичные нормативные социальные выплаты гражданам</t>
  </si>
  <si>
    <t>1001</t>
  </si>
  <si>
    <t>Фонд оплаты труда государственных (муниципальных) органов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</si>
  <si>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</si>
  <si>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</si>
  <si>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>Иные выплаты населению</t>
  </si>
  <si>
    <t>Уплата налогов, сборов и иных платежей</t>
  </si>
  <si>
    <t>Иные бюджетные ассегнования</t>
  </si>
  <si>
    <t>Стих.бед.чрезв.ситуац.</t>
  </si>
  <si>
    <t>Гражд.оборона</t>
  </si>
  <si>
    <t>Пож.безопасность</t>
  </si>
  <si>
    <t>Дор.фонд</t>
  </si>
  <si>
    <t>Прочие безвозмездные поступления в бюджеты сельских поселений</t>
  </si>
  <si>
    <t>000 2 07 05030 10 0000 180</t>
  </si>
  <si>
    <t>Прочие субсидии бюджетам сельских поселений</t>
  </si>
  <si>
    <t>Взносы по обязательному социальному страхованию на выплаты денежного содержания и иные выплаты работникам государственных (муницмипальных) органов</t>
  </si>
  <si>
    <t>Реализация мероприятий в рамках государственной программы "Развитие институтов региональной политики Новосибирской области на 2016-2019 годы"</t>
  </si>
  <si>
    <t>Реализация мероприятий по проекту развитие территории мун.образования Новосибирской обл., основанным на местных инициативах</t>
  </si>
  <si>
    <t>Реализация мероприяттий по сохранению памятников и других мемориальных обьектов, увековечающих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</t>
  </si>
  <si>
    <t>000 1 03 02231 01 0000 110</t>
  </si>
  <si>
    <t xml:space="preserve">000 1 03 02241 01 0000 110 </t>
  </si>
  <si>
    <t>000 1 03 02251 01 0000 110</t>
  </si>
  <si>
    <t>000 1 03 02261 01 0000 110</t>
  </si>
  <si>
    <t>000 2 02 49999 00 0000 150</t>
  </si>
  <si>
    <t>000 2 02 35118 10 0000 150</t>
  </si>
  <si>
    <t>000 2 02 29999 10 0000 150</t>
  </si>
  <si>
    <t>Реализация социально значимых проектов в сфера развития общественной инфраструктуры подпрограммы Содействие развитию местного самоуправления государственнной программы Новосибирской области Развитие институтов региональной политики и гражданского общества</t>
  </si>
  <si>
    <t>Работы, услуги по содержанию имущества</t>
  </si>
  <si>
    <t>Субсидии местным бюджетам на реализацию пректов развития территории муниципального образования,основанных на местных инициативах</t>
  </si>
  <si>
    <t>Софинансирование проектов развития территорий муниципальных образований НСО,основанных на местных нициативах ГП НСО "Управление финансов в НСО"</t>
  </si>
  <si>
    <t>99000S0240</t>
  </si>
  <si>
    <t>Прочая закупка товаров, работ,услуг</t>
  </si>
  <si>
    <t>Реализация мероприятий по оснащению жилых помещений  автономными дымовыми пожарными извещателями,в котрых проживают семьи, находящиеся в опасном социальном положении и имеющие несовершенно летних детей, а также малоподвижные одинокие пенсионеры и инвалид</t>
  </si>
  <si>
    <t>0106</t>
  </si>
  <si>
    <t>Обеспечение деятельности финансовых, налоговых и таможенныъх органов и органов финансового (финансово-бюджетного) надзора</t>
  </si>
  <si>
    <t>Обеспечение проведения выборов и референдумов</t>
  </si>
  <si>
    <t>0107</t>
  </si>
  <si>
    <t>Прочие межбюджетные трансферты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</si>
  <si>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</si>
  <si>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000 1 01 02020 01 0000 110</t>
  </si>
  <si>
    <t>Возврат остатков субсидий,субвенций и иных межбюджетных трансфертов, имеющих целевое назначение,прошлых лет из бюджетов сельских поселений</t>
  </si>
  <si>
    <t>000 219 60010 10 0000 150</t>
  </si>
  <si>
    <t>Закупка энергетических ресурсов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</si>
  <si>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</si>
  <si>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</si>
  <si>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 органами местного самоуправления поселений, муниципальных и городских округов</t>
  </si>
  <si>
    <t>Инициативные платежи, зачисляемые в бюджеты сельских поселений</t>
  </si>
  <si>
    <t>000 1 17 15030 10 0000 150</t>
  </si>
  <si>
    <t>бюджета Хорошинского сельсовета Карасукского района</t>
  </si>
  <si>
    <t xml:space="preserve"> бюджета Хорошинского сельсовета Карасукского района</t>
  </si>
  <si>
    <t>983000</t>
  </si>
  <si>
    <t xml:space="preserve">                 Новосибирской области  за 1 полугодие 2023  года</t>
  </si>
  <si>
    <t>Новосибирской области  за 1 полугодие 2023  года</t>
  </si>
  <si>
    <t>бюджета за 1 полугодие 2023  года</t>
  </si>
  <si>
    <t>000 1 17 01050 10 0000 180</t>
  </si>
  <si>
    <t>Невыясненные поступления, зачисляемые в бюджеты сельских поселений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</si>
  <si>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</si>
  <si>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</t>
  </si>
  <si>
    <r>
      <t>Приложение 1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к постановлению  администрации                                                                                                       Хорошинского сельсовета                                                                      Карасукского района                                                                           Новосибирской области                                                                       от 13.07.2023   № 63      </t>
    </r>
  </si>
  <si>
    <r>
      <t>Приложение 2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к постановлению администрации                                                                                                       Хорошинского сельсовета                                                                   Карасукского района                                                                             Новосибирской области                                                                        от 13.07.2023 № 63    </t>
    </r>
  </si>
  <si>
    <r>
      <t>Приложение 3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к постановлению  администрации                                                                                                      Хорошинского  сельсовета                                                                     Карасукского района                                                                           Новосибирской области                                                                       от   № 63 от 13.07.2023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</si>
</sst>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0" xfId="0" applyAlignment="1"/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0" borderId="6" xfId="0" applyFont="1" applyBorder="1" applyAlignment="1">
      <alignment vertical="top" wrapText="1"/>
    </xf>
    <xf numFmtId="0" fontId="5" fillId="0" borderId="5" xfId="0" applyFont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right" vertical="top" wrapText="1"/>
    </xf>
    <xf numFmtId="2" fontId="7" fillId="0" borderId="5" xfId="0" applyNumberFormat="1" applyFont="1" applyBorder="1" applyAlignment="1">
      <alignment horizontal="right" vertical="top" wrapText="1"/>
    </xf>
    <xf numFmtId="2" fontId="8" fillId="0" borderId="0" xfId="0" applyNumberFormat="1" applyFont="1" applyBorder="1" applyAlignment="1">
      <alignment horizontal="right" vertical="top" wrapText="1"/>
    </xf>
    <xf numFmtId="2" fontId="7" fillId="0" borderId="5" xfId="0" applyNumberFormat="1" applyFont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0" fillId="0" borderId="0" xfId="0" applyBorder="1"/>
    <xf numFmtId="49" fontId="10" fillId="2" borderId="8" xfId="0" applyNumberFormat="1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0" fillId="2" borderId="3" xfId="0" applyFont="1" applyFill="1" applyBorder="1" applyAlignment="1">
      <alignment horizontal="right" vertical="top" wrapText="1"/>
    </xf>
    <xf numFmtId="0" fontId="7" fillId="2" borderId="3" xfId="0" applyFont="1" applyFill="1" applyBorder="1" applyAlignment="1">
      <alignment horizontal="right" vertical="top" wrapText="1"/>
    </xf>
    <xf numFmtId="0" fontId="7" fillId="2" borderId="7" xfId="0" applyFont="1" applyFill="1" applyBorder="1" applyAlignment="1">
      <alignment horizontal="right" vertical="top" wrapText="1"/>
    </xf>
    <xf numFmtId="49" fontId="10" fillId="2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top" wrapText="1"/>
    </xf>
    <xf numFmtId="2" fontId="7" fillId="2" borderId="3" xfId="0" applyNumberFormat="1" applyFont="1" applyFill="1" applyBorder="1" applyAlignment="1">
      <alignment vertical="top" wrapText="1"/>
    </xf>
    <xf numFmtId="2" fontId="7" fillId="2" borderId="7" xfId="0" applyNumberFormat="1" applyFont="1" applyFill="1" applyBorder="1" applyAlignment="1">
      <alignment vertical="top" wrapText="1"/>
    </xf>
    <xf numFmtId="2" fontId="7" fillId="2" borderId="2" xfId="0" applyNumberFormat="1" applyFont="1" applyFill="1" applyBorder="1" applyAlignment="1">
      <alignment vertical="center" wrapText="1"/>
    </xf>
    <xf numFmtId="2" fontId="7" fillId="2" borderId="2" xfId="0" applyNumberFormat="1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top" wrapText="1"/>
    </xf>
    <xf numFmtId="0" fontId="6" fillId="0" borderId="14" xfId="0" applyFont="1" applyBorder="1" applyAlignment="1">
      <alignment horizontal="justify" vertical="top" wrapText="1"/>
    </xf>
    <xf numFmtId="49" fontId="10" fillId="0" borderId="14" xfId="0" applyNumberFormat="1" applyFont="1" applyFill="1" applyBorder="1" applyAlignment="1">
      <alignment horizontal="left" vertical="center" wrapText="1"/>
    </xf>
    <xf numFmtId="0" fontId="6" fillId="0" borderId="14" xfId="0" applyFont="1" applyBorder="1" applyAlignment="1">
      <alignment vertical="top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right" vertical="center"/>
    </xf>
    <xf numFmtId="2" fontId="6" fillId="2" borderId="14" xfId="0" applyNumberFormat="1" applyFont="1" applyFill="1" applyBorder="1" applyAlignment="1">
      <alignment horizontal="right" vertical="top" wrapText="1"/>
    </xf>
    <xf numFmtId="49" fontId="10" fillId="2" borderId="14" xfId="0" applyNumberFormat="1" applyFont="1" applyFill="1" applyBorder="1" applyAlignment="1">
      <alignment horizontal="right" vertical="center" wrapText="1"/>
    </xf>
    <xf numFmtId="0" fontId="6" fillId="2" borderId="17" xfId="0" applyFont="1" applyFill="1" applyBorder="1" applyAlignment="1">
      <alignment horizontal="right" vertical="center"/>
    </xf>
    <xf numFmtId="0" fontId="5" fillId="0" borderId="18" xfId="0" applyFont="1" applyBorder="1" applyAlignment="1">
      <alignment vertical="top" wrapText="1"/>
    </xf>
    <xf numFmtId="0" fontId="4" fillId="0" borderId="2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6" fillId="2" borderId="15" xfId="0" applyFont="1" applyFill="1" applyBorder="1" applyAlignment="1">
      <alignment horizontal="right" vertical="center"/>
    </xf>
    <xf numFmtId="2" fontId="6" fillId="2" borderId="16" xfId="0" applyNumberFormat="1" applyFont="1" applyFill="1" applyBorder="1" applyAlignment="1">
      <alignment horizontal="right" vertical="top" wrapText="1"/>
    </xf>
    <xf numFmtId="2" fontId="6" fillId="2" borderId="5" xfId="0" applyNumberFormat="1" applyFont="1" applyFill="1" applyBorder="1" applyAlignment="1">
      <alignment horizontal="right" vertical="top" wrapText="1"/>
    </xf>
    <xf numFmtId="2" fontId="6" fillId="2" borderId="11" xfId="0" applyNumberFormat="1" applyFont="1" applyFill="1" applyBorder="1" applyAlignment="1">
      <alignment horizontal="right" vertical="top" wrapText="1"/>
    </xf>
    <xf numFmtId="0" fontId="6" fillId="0" borderId="8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right" vertical="center"/>
    </xf>
    <xf numFmtId="0" fontId="6" fillId="2" borderId="16" xfId="0" applyFont="1" applyFill="1" applyBorder="1" applyAlignment="1">
      <alignment horizontal="right" vertical="center"/>
    </xf>
    <xf numFmtId="0" fontId="7" fillId="2" borderId="28" xfId="0" applyFont="1" applyFill="1" applyBorder="1" applyAlignment="1">
      <alignment vertical="top" wrapText="1"/>
    </xf>
    <xf numFmtId="0" fontId="6" fillId="0" borderId="14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right" vertical="center"/>
    </xf>
    <xf numFmtId="0" fontId="0" fillId="2" borderId="0" xfId="0" applyFill="1"/>
    <xf numFmtId="2" fontId="6" fillId="2" borderId="24" xfId="0" applyNumberFormat="1" applyFont="1" applyFill="1" applyBorder="1" applyAlignment="1">
      <alignment horizontal="right" vertical="top" wrapText="1"/>
    </xf>
    <xf numFmtId="2" fontId="12" fillId="2" borderId="28" xfId="0" applyNumberFormat="1" applyFont="1" applyFill="1" applyBorder="1" applyAlignment="1">
      <alignment horizontal="right" vertical="top" wrapText="1"/>
    </xf>
    <xf numFmtId="2" fontId="7" fillId="2" borderId="8" xfId="0" applyNumberFormat="1" applyFont="1" applyFill="1" applyBorder="1" applyAlignment="1">
      <alignment horizontal="right" vertical="top" wrapText="1"/>
    </xf>
    <xf numFmtId="2" fontId="6" fillId="2" borderId="29" xfId="0" applyNumberFormat="1" applyFont="1" applyFill="1" applyBorder="1" applyAlignment="1">
      <alignment horizontal="right" vertical="top" wrapText="1"/>
    </xf>
    <xf numFmtId="2" fontId="7" fillId="2" borderId="25" xfId="0" applyNumberFormat="1" applyFont="1" applyFill="1" applyBorder="1" applyAlignment="1">
      <alignment horizontal="right" vertical="top" wrapText="1"/>
    </xf>
    <xf numFmtId="4" fontId="10" fillId="2" borderId="19" xfId="0" applyNumberFormat="1" applyFont="1" applyFill="1" applyBorder="1" applyAlignment="1">
      <alignment horizontal="right" vertical="center" wrapText="1"/>
    </xf>
    <xf numFmtId="4" fontId="10" fillId="2" borderId="13" xfId="0" applyNumberFormat="1" applyFont="1" applyFill="1" applyBorder="1" applyAlignment="1">
      <alignment horizontal="right" vertical="center" wrapText="1"/>
    </xf>
    <xf numFmtId="2" fontId="5" fillId="2" borderId="30" xfId="0" applyNumberFormat="1" applyFont="1" applyFill="1" applyBorder="1" applyAlignment="1">
      <alignment horizontal="right" vertical="top" wrapText="1"/>
    </xf>
    <xf numFmtId="2" fontId="6" fillId="2" borderId="26" xfId="0" applyNumberFormat="1" applyFont="1" applyFill="1" applyBorder="1" applyAlignment="1">
      <alignment horizontal="right" vertical="top" wrapText="1"/>
    </xf>
    <xf numFmtId="4" fontId="10" fillId="2" borderId="18" xfId="0" applyNumberFormat="1" applyFont="1" applyFill="1" applyBorder="1" applyAlignment="1">
      <alignment horizontal="right" vertical="center" wrapText="1"/>
    </xf>
    <xf numFmtId="2" fontId="7" fillId="2" borderId="32" xfId="0" applyNumberFormat="1" applyFont="1" applyFill="1" applyBorder="1" applyAlignment="1">
      <alignment horizontal="right" vertical="top" wrapText="1"/>
    </xf>
    <xf numFmtId="2" fontId="6" fillId="2" borderId="16" xfId="0" applyNumberFormat="1" applyFont="1" applyFill="1" applyBorder="1" applyAlignment="1">
      <alignment horizontal="right" vertical="top" wrapText="1"/>
    </xf>
    <xf numFmtId="2" fontId="6" fillId="2" borderId="24" xfId="0" applyNumberFormat="1" applyFont="1" applyFill="1" applyBorder="1" applyAlignment="1">
      <alignment horizontal="right" vertical="top" wrapText="1"/>
    </xf>
    <xf numFmtId="2" fontId="6" fillId="2" borderId="5" xfId="0" applyNumberFormat="1" applyFont="1" applyFill="1" applyBorder="1" applyAlignment="1">
      <alignment horizontal="right" vertical="top" wrapText="1"/>
    </xf>
    <xf numFmtId="0" fontId="0" fillId="0" borderId="11" xfId="0" applyBorder="1"/>
    <xf numFmtId="0" fontId="4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2" fontId="6" fillId="2" borderId="11" xfId="0" applyNumberFormat="1" applyFont="1" applyFill="1" applyBorder="1" applyAlignment="1">
      <alignment horizontal="right" vertical="top" wrapText="1"/>
    </xf>
    <xf numFmtId="2" fontId="6" fillId="2" borderId="16" xfId="0" applyNumberFormat="1" applyFont="1" applyFill="1" applyBorder="1" applyAlignment="1">
      <alignment horizontal="right" vertical="top" wrapText="1"/>
    </xf>
    <xf numFmtId="2" fontId="6" fillId="2" borderId="24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2" fontId="5" fillId="2" borderId="27" xfId="0" applyNumberFormat="1" applyFont="1" applyFill="1" applyBorder="1" applyAlignment="1">
      <alignment horizontal="right" vertical="top" wrapText="1"/>
    </xf>
    <xf numFmtId="2" fontId="5" fillId="2" borderId="3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wrapText="1"/>
    </xf>
    <xf numFmtId="0" fontId="7" fillId="0" borderId="5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T19" sqref="S19:T19"/>
    </sheetView>
  </sheetViews>
  <sheetFormatPr defaultRowHeight="14.4" x14ac:dyDescent="0.3"/>
  <cols>
    <col min="1" max="1" width="23.88671875" customWidth="1"/>
    <col min="2" max="2" width="20.6640625" customWidth="1"/>
    <col min="3" max="3" width="13.5546875" customWidth="1"/>
    <col min="4" max="4" width="16.33203125" customWidth="1"/>
    <col min="5" max="5" width="3.44140625" hidden="1" customWidth="1"/>
    <col min="6" max="6" width="13.33203125" customWidth="1"/>
  </cols>
  <sheetData>
    <row r="1" spans="1:11" ht="96" customHeight="1" x14ac:dyDescent="0.35">
      <c r="C1" s="96" t="s">
        <v>174</v>
      </c>
      <c r="D1" s="96"/>
      <c r="E1" s="96"/>
      <c r="F1" s="96"/>
    </row>
    <row r="2" spans="1:11" ht="18" x14ac:dyDescent="0.35">
      <c r="A2" s="97" t="s">
        <v>0</v>
      </c>
      <c r="B2" s="97"/>
      <c r="C2" s="97"/>
      <c r="D2" s="97"/>
      <c r="E2" s="97"/>
      <c r="F2" s="97"/>
    </row>
    <row r="3" spans="1:11" ht="18" x14ac:dyDescent="0.35">
      <c r="A3" s="98" t="s">
        <v>164</v>
      </c>
      <c r="B3" s="98"/>
      <c r="C3" s="98"/>
      <c r="D3" s="98"/>
      <c r="E3" s="98"/>
      <c r="F3" s="98"/>
    </row>
    <row r="4" spans="1:11" ht="18.600000000000001" thickBot="1" x14ac:dyDescent="0.4">
      <c r="A4" s="99" t="s">
        <v>168</v>
      </c>
      <c r="B4" s="99"/>
      <c r="C4" s="99"/>
      <c r="D4" s="99"/>
      <c r="E4" s="99"/>
      <c r="F4" s="99"/>
    </row>
    <row r="5" spans="1:11" ht="32.4" thickBot="1" x14ac:dyDescent="0.35">
      <c r="A5" s="62" t="s">
        <v>1</v>
      </c>
      <c r="B5" s="62" t="s">
        <v>2</v>
      </c>
      <c r="C5" s="63" t="s">
        <v>3</v>
      </c>
      <c r="D5" s="91" t="s">
        <v>4</v>
      </c>
      <c r="E5" s="92"/>
      <c r="F5" s="64" t="s">
        <v>5</v>
      </c>
    </row>
    <row r="6" spans="1:11" x14ac:dyDescent="0.3">
      <c r="A6" s="61" t="s">
        <v>6</v>
      </c>
      <c r="B6" s="72"/>
      <c r="C6" s="83">
        <f>C7+C8+C9+C11+C12+C13+C14+C15+C16+C17+C18+C19+C20+C21+C24+C25+C26+C27+C28+C29+C23+C22+C10</f>
        <v>8212015</v>
      </c>
      <c r="D6" s="100">
        <f>D7+D8+D9+D11+D12+D13+D14+D16+D15+D17+D18+D19+D20+D21+D24+D25+D26+D27+D28+D29+D23+D22+D10</f>
        <v>5586504.1899999995</v>
      </c>
      <c r="E6" s="101"/>
      <c r="F6" s="77">
        <f>C6-D6</f>
        <v>2625510.8100000005</v>
      </c>
    </row>
    <row r="7" spans="1:11" ht="120" x14ac:dyDescent="0.3">
      <c r="A7" s="51" t="s">
        <v>7</v>
      </c>
      <c r="B7" s="50" t="s">
        <v>8</v>
      </c>
      <c r="C7" s="58">
        <v>400900</v>
      </c>
      <c r="D7" s="94">
        <v>181944.74</v>
      </c>
      <c r="E7" s="95"/>
      <c r="F7" s="78">
        <f>C8-D8</f>
        <v>-56412.69</v>
      </c>
    </row>
    <row r="8" spans="1:11" ht="135" customHeight="1" x14ac:dyDescent="0.3">
      <c r="A8" s="51" t="s">
        <v>154</v>
      </c>
      <c r="B8" s="50" t="s">
        <v>155</v>
      </c>
      <c r="C8" s="58">
        <v>0</v>
      </c>
      <c r="D8" s="66">
        <v>56412.69</v>
      </c>
      <c r="E8" s="76"/>
      <c r="F8" s="78">
        <v>0</v>
      </c>
      <c r="I8" s="75"/>
    </row>
    <row r="9" spans="1:11" ht="75" customHeight="1" x14ac:dyDescent="0.3">
      <c r="A9" s="51" t="s">
        <v>110</v>
      </c>
      <c r="B9" s="50" t="s">
        <v>111</v>
      </c>
      <c r="C9" s="58">
        <v>0</v>
      </c>
      <c r="D9" s="66">
        <v>-0.78</v>
      </c>
      <c r="E9" s="76"/>
      <c r="F9" s="78">
        <f>C9-D9</f>
        <v>0.78</v>
      </c>
    </row>
    <row r="10" spans="1:11" ht="118.5" customHeight="1" x14ac:dyDescent="0.3">
      <c r="A10" s="51" t="s">
        <v>173</v>
      </c>
      <c r="B10" s="50" t="s">
        <v>172</v>
      </c>
      <c r="C10" s="58">
        <v>0</v>
      </c>
      <c r="D10" s="87">
        <v>6580</v>
      </c>
      <c r="E10" s="88"/>
      <c r="F10" s="78">
        <f>C10-D10</f>
        <v>-6580</v>
      </c>
    </row>
    <row r="11" spans="1:11" ht="118.5" customHeight="1" x14ac:dyDescent="0.3">
      <c r="A11" s="53" t="s">
        <v>9</v>
      </c>
      <c r="B11" s="50" t="s">
        <v>135</v>
      </c>
      <c r="C11" s="58">
        <v>0</v>
      </c>
      <c r="D11" s="94">
        <v>0</v>
      </c>
      <c r="E11" s="95"/>
      <c r="F11" s="78">
        <f t="shared" ref="F11:F18" si="0">C11-D11</f>
        <v>0</v>
      </c>
    </row>
    <row r="12" spans="1:11" ht="152.25" customHeight="1" x14ac:dyDescent="0.3">
      <c r="A12" s="53" t="s">
        <v>10</v>
      </c>
      <c r="B12" s="50" t="s">
        <v>136</v>
      </c>
      <c r="C12" s="58">
        <v>0</v>
      </c>
      <c r="D12" s="94">
        <v>0</v>
      </c>
      <c r="E12" s="95"/>
      <c r="F12" s="78">
        <f t="shared" si="0"/>
        <v>0</v>
      </c>
    </row>
    <row r="13" spans="1:11" ht="120" x14ac:dyDescent="0.3">
      <c r="A13" s="53" t="s">
        <v>11</v>
      </c>
      <c r="B13" s="50" t="s">
        <v>137</v>
      </c>
      <c r="C13" s="58">
        <v>0</v>
      </c>
      <c r="D13" s="94">
        <v>0</v>
      </c>
      <c r="E13" s="95"/>
      <c r="F13" s="78">
        <f t="shared" si="0"/>
        <v>0</v>
      </c>
    </row>
    <row r="14" spans="1:11" ht="120" x14ac:dyDescent="0.3">
      <c r="A14" s="53" t="s">
        <v>12</v>
      </c>
      <c r="B14" s="50" t="s">
        <v>138</v>
      </c>
      <c r="C14" s="58">
        <v>0</v>
      </c>
      <c r="D14" s="94">
        <v>0</v>
      </c>
      <c r="E14" s="95"/>
      <c r="F14" s="78">
        <v>0</v>
      </c>
    </row>
    <row r="15" spans="1:11" ht="24" x14ac:dyDescent="0.3">
      <c r="A15" s="53" t="s">
        <v>102</v>
      </c>
      <c r="B15" s="50" t="s">
        <v>103</v>
      </c>
      <c r="C15" s="58">
        <v>28000</v>
      </c>
      <c r="D15" s="66">
        <v>4958</v>
      </c>
      <c r="E15" s="76"/>
      <c r="F15" s="78">
        <v>0</v>
      </c>
    </row>
    <row r="16" spans="1:11" ht="72" x14ac:dyDescent="0.3">
      <c r="A16" s="53" t="s">
        <v>112</v>
      </c>
      <c r="B16" s="50" t="s">
        <v>113</v>
      </c>
      <c r="C16" s="58">
        <v>56600</v>
      </c>
      <c r="D16" s="66">
        <v>1580.11</v>
      </c>
      <c r="E16" s="76"/>
      <c r="F16" s="78">
        <f t="shared" si="0"/>
        <v>55019.89</v>
      </c>
      <c r="H16" s="18"/>
      <c r="I16" s="18"/>
      <c r="J16" s="18"/>
      <c r="K16" s="18"/>
    </row>
    <row r="17" spans="1:6" ht="58.5" customHeight="1" x14ac:dyDescent="0.3">
      <c r="A17" s="53" t="s">
        <v>13</v>
      </c>
      <c r="B17" s="50" t="s">
        <v>14</v>
      </c>
      <c r="C17" s="58">
        <v>960100</v>
      </c>
      <c r="D17" s="94">
        <v>1534256.56</v>
      </c>
      <c r="E17" s="95"/>
      <c r="F17" s="78">
        <f t="shared" si="0"/>
        <v>-574156.56000000006</v>
      </c>
    </row>
    <row r="18" spans="1:6" ht="50.25" customHeight="1" x14ac:dyDescent="0.3">
      <c r="A18" s="53" t="s">
        <v>15</v>
      </c>
      <c r="B18" s="50" t="s">
        <v>16</v>
      </c>
      <c r="C18" s="58">
        <v>200000</v>
      </c>
      <c r="D18" s="94">
        <v>-2858.6</v>
      </c>
      <c r="E18" s="95"/>
      <c r="F18" s="78">
        <f t="shared" si="0"/>
        <v>202858.6</v>
      </c>
    </row>
    <row r="19" spans="1:6" ht="136.5" customHeight="1" x14ac:dyDescent="0.3">
      <c r="A19" s="53" t="s">
        <v>104</v>
      </c>
      <c r="B19" s="50" t="s">
        <v>105</v>
      </c>
      <c r="C19" s="58">
        <v>0</v>
      </c>
      <c r="D19" s="66">
        <v>75611.72</v>
      </c>
      <c r="E19" s="76"/>
      <c r="F19" s="78">
        <f>C19-D19</f>
        <v>-75611.72</v>
      </c>
    </row>
    <row r="20" spans="1:6" ht="108.75" customHeight="1" x14ac:dyDescent="0.3">
      <c r="A20" s="53" t="s">
        <v>106</v>
      </c>
      <c r="B20" s="50" t="s">
        <v>107</v>
      </c>
      <c r="C20" s="58">
        <v>78000</v>
      </c>
      <c r="D20" s="66">
        <v>11059.72</v>
      </c>
      <c r="E20" s="76"/>
      <c r="F20" s="78">
        <f>C20-D20</f>
        <v>66940.28</v>
      </c>
    </row>
    <row r="21" spans="1:6" ht="67.5" customHeight="1" x14ac:dyDescent="0.3">
      <c r="A21" s="53" t="s">
        <v>108</v>
      </c>
      <c r="B21" s="50" t="s">
        <v>109</v>
      </c>
      <c r="C21" s="58">
        <v>11000</v>
      </c>
      <c r="D21" s="84">
        <v>5991.4</v>
      </c>
      <c r="E21" s="79"/>
      <c r="F21" s="80">
        <f>C21-D21</f>
        <v>5008.6000000000004</v>
      </c>
    </row>
    <row r="22" spans="1:6" ht="42" customHeight="1" x14ac:dyDescent="0.3">
      <c r="A22" s="53" t="s">
        <v>171</v>
      </c>
      <c r="B22" s="50" t="s">
        <v>170</v>
      </c>
      <c r="C22" s="58">
        <v>0</v>
      </c>
      <c r="D22" s="84">
        <v>5330.64</v>
      </c>
      <c r="E22" s="79"/>
      <c r="F22" s="86">
        <f>C22-D22</f>
        <v>-5330.64</v>
      </c>
    </row>
    <row r="23" spans="1:6" ht="42.75" customHeight="1" x14ac:dyDescent="0.3">
      <c r="A23" s="53" t="s">
        <v>162</v>
      </c>
      <c r="B23" s="50" t="s">
        <v>163</v>
      </c>
      <c r="C23" s="58">
        <v>160000</v>
      </c>
      <c r="D23" s="84">
        <v>160000</v>
      </c>
      <c r="E23" s="79"/>
      <c r="F23" s="86">
        <f>C23-D23</f>
        <v>0</v>
      </c>
    </row>
    <row r="24" spans="1:6" ht="66.75" customHeight="1" x14ac:dyDescent="0.3">
      <c r="A24" s="53" t="s">
        <v>160</v>
      </c>
      <c r="B24" s="50" t="s">
        <v>159</v>
      </c>
      <c r="C24" s="58">
        <v>3776000</v>
      </c>
      <c r="D24" s="66">
        <v>2059638</v>
      </c>
      <c r="E24" s="89">
        <f>C24-D24</f>
        <v>1716362</v>
      </c>
      <c r="F24" s="90"/>
    </row>
    <row r="25" spans="1:6" ht="38.25" customHeight="1" x14ac:dyDescent="0.3">
      <c r="A25" s="53" t="s">
        <v>130</v>
      </c>
      <c r="B25" s="50" t="s">
        <v>141</v>
      </c>
      <c r="C25" s="58">
        <v>1420000</v>
      </c>
      <c r="D25" s="66">
        <v>1420000</v>
      </c>
      <c r="E25" s="67"/>
      <c r="F25" s="68">
        <f>C25-D25</f>
        <v>0</v>
      </c>
    </row>
    <row r="26" spans="1:6" ht="61.5" customHeight="1" x14ac:dyDescent="0.3">
      <c r="A26" s="53" t="s">
        <v>161</v>
      </c>
      <c r="B26" s="50" t="s">
        <v>140</v>
      </c>
      <c r="C26" s="58">
        <v>138415</v>
      </c>
      <c r="D26" s="66">
        <v>69200</v>
      </c>
      <c r="E26" s="89">
        <f>C26-D26</f>
        <v>69215</v>
      </c>
      <c r="F26" s="93"/>
    </row>
    <row r="27" spans="1:6" ht="27" customHeight="1" x14ac:dyDescent="0.3">
      <c r="A27" s="52" t="s">
        <v>50</v>
      </c>
      <c r="B27" s="19" t="s">
        <v>139</v>
      </c>
      <c r="C27" s="59" t="s">
        <v>166</v>
      </c>
      <c r="D27" s="85">
        <v>0</v>
      </c>
      <c r="E27" s="81"/>
      <c r="F27" s="82">
        <f>C27-D27</f>
        <v>983000</v>
      </c>
    </row>
    <row r="28" spans="1:6" ht="49.5" customHeight="1" x14ac:dyDescent="0.3">
      <c r="A28" s="73" t="s">
        <v>128</v>
      </c>
      <c r="B28" s="69" t="s">
        <v>129</v>
      </c>
      <c r="C28" s="70">
        <v>0</v>
      </c>
      <c r="D28" s="70">
        <v>0</v>
      </c>
      <c r="E28" s="71"/>
      <c r="F28" s="74">
        <v>0</v>
      </c>
    </row>
    <row r="29" spans="1:6" ht="93" customHeight="1" thickBot="1" x14ac:dyDescent="0.35">
      <c r="A29" s="54" t="s">
        <v>156</v>
      </c>
      <c r="B29" s="55" t="s">
        <v>157</v>
      </c>
      <c r="C29" s="65">
        <v>0</v>
      </c>
      <c r="D29" s="65">
        <v>-3200.01</v>
      </c>
      <c r="E29" s="60"/>
      <c r="F29" s="57">
        <v>0</v>
      </c>
    </row>
  </sheetData>
  <mergeCells count="15">
    <mergeCell ref="C1:F1"/>
    <mergeCell ref="A2:F2"/>
    <mergeCell ref="A3:F3"/>
    <mergeCell ref="A4:F4"/>
    <mergeCell ref="D11:E11"/>
    <mergeCell ref="D6:E6"/>
    <mergeCell ref="D7:E7"/>
    <mergeCell ref="E24:F24"/>
    <mergeCell ref="D5:E5"/>
    <mergeCell ref="E26:F26"/>
    <mergeCell ref="D17:E17"/>
    <mergeCell ref="D18:E18"/>
    <mergeCell ref="D12:E12"/>
    <mergeCell ref="D13:E13"/>
    <mergeCell ref="D14:E14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zoomScaleNormal="100" workbookViewId="0">
      <selection activeCell="C1" sqref="C1:G1"/>
    </sheetView>
  </sheetViews>
  <sheetFormatPr defaultRowHeight="14.4" x14ac:dyDescent="0.3"/>
  <cols>
    <col min="1" max="1" width="21.5546875" customWidth="1"/>
    <col min="2" max="2" width="7.33203125" customWidth="1"/>
    <col min="3" max="3" width="11" customWidth="1"/>
    <col min="4" max="4" width="5.5546875" customWidth="1"/>
    <col min="5" max="5" width="12.88671875" customWidth="1"/>
    <col min="6" max="6" width="12.44140625" customWidth="1"/>
    <col min="7" max="7" width="14.109375" bestFit="1" customWidth="1"/>
  </cols>
  <sheetData>
    <row r="1" spans="1:9" ht="115.5" customHeight="1" x14ac:dyDescent="0.35">
      <c r="C1" s="96" t="s">
        <v>175</v>
      </c>
      <c r="D1" s="96"/>
      <c r="E1" s="96"/>
      <c r="F1" s="96"/>
      <c r="G1" s="96"/>
    </row>
    <row r="2" spans="1:9" ht="18.75" customHeight="1" x14ac:dyDescent="0.35">
      <c r="A2" s="97" t="s">
        <v>17</v>
      </c>
      <c r="B2" s="97"/>
      <c r="C2" s="97"/>
      <c r="D2" s="97"/>
      <c r="E2" s="97"/>
      <c r="F2" s="97"/>
      <c r="G2" s="97"/>
    </row>
    <row r="3" spans="1:9" ht="18.75" customHeight="1" x14ac:dyDescent="0.35">
      <c r="A3" s="98" t="s">
        <v>165</v>
      </c>
      <c r="B3" s="98"/>
      <c r="C3" s="98"/>
      <c r="D3" s="98"/>
      <c r="E3" s="98"/>
      <c r="F3" s="98"/>
      <c r="G3" s="98"/>
    </row>
    <row r="4" spans="1:9" ht="19.5" customHeight="1" thickBot="1" x14ac:dyDescent="0.4">
      <c r="A4" s="4" t="s">
        <v>167</v>
      </c>
      <c r="B4" s="4"/>
      <c r="C4" s="4"/>
      <c r="D4" s="4"/>
      <c r="E4" s="5"/>
      <c r="F4" s="5"/>
      <c r="G4" s="5"/>
    </row>
    <row r="5" spans="1:9" ht="36" thickBot="1" x14ac:dyDescent="0.35">
      <c r="A5" s="21" t="s">
        <v>1</v>
      </c>
      <c r="B5" s="21" t="s">
        <v>18</v>
      </c>
      <c r="C5" s="21" t="s">
        <v>19</v>
      </c>
      <c r="D5" s="21" t="s">
        <v>20</v>
      </c>
      <c r="E5" s="24" t="s">
        <v>3</v>
      </c>
      <c r="F5" s="49" t="s">
        <v>4</v>
      </c>
      <c r="G5" s="24" t="s">
        <v>5</v>
      </c>
    </row>
    <row r="6" spans="1:9" ht="27" thickBot="1" x14ac:dyDescent="0.35">
      <c r="A6" s="17" t="s">
        <v>21</v>
      </c>
      <c r="B6" s="26"/>
      <c r="C6" s="17"/>
      <c r="D6" s="17"/>
      <c r="E6" s="44">
        <f>E7+E38+E45+E58+E64+E88+E94+E99+E102</f>
        <v>9181015</v>
      </c>
      <c r="F6" s="44">
        <f>F7+F38+F45+F58+F64+F88+F94+F99+F102</f>
        <v>4344783.72</v>
      </c>
      <c r="G6" s="44">
        <f>G7+G38+G45+G58+G64+G88+G99+G94+G102</f>
        <v>4836231.28</v>
      </c>
    </row>
    <row r="7" spans="1:9" ht="27" thickBot="1" x14ac:dyDescent="0.35">
      <c r="A7" s="17" t="s">
        <v>22</v>
      </c>
      <c r="B7" s="26" t="s">
        <v>58</v>
      </c>
      <c r="C7" s="30"/>
      <c r="D7" s="38"/>
      <c r="E7" s="44">
        <f>E8+E10+E25+E27+E29+E32</f>
        <v>4972700</v>
      </c>
      <c r="F7" s="44">
        <f>F8+F10+F29+F32+F9+F25+F27+F23</f>
        <v>2485439.38</v>
      </c>
      <c r="G7" s="44">
        <f t="shared" ref="G7:G103" si="0">E7-F7</f>
        <v>2487260.62</v>
      </c>
    </row>
    <row r="8" spans="1:9" ht="66.599999999999994" thickBot="1" x14ac:dyDescent="0.35">
      <c r="A8" s="16" t="s">
        <v>23</v>
      </c>
      <c r="B8" s="27" t="s">
        <v>59</v>
      </c>
      <c r="C8" s="31">
        <v>9900010203</v>
      </c>
      <c r="D8" s="39">
        <v>120</v>
      </c>
      <c r="E8" s="45">
        <v>922551</v>
      </c>
      <c r="F8" s="45">
        <v>517807.69</v>
      </c>
      <c r="G8" s="45">
        <f>E8-F8</f>
        <v>404743.31</v>
      </c>
    </row>
    <row r="9" spans="1:9" ht="15" thickBot="1" x14ac:dyDescent="0.35">
      <c r="A9" s="16"/>
      <c r="B9" s="27" t="s">
        <v>59</v>
      </c>
      <c r="C9" s="31">
        <v>9900070510</v>
      </c>
      <c r="D9" s="39">
        <v>120</v>
      </c>
      <c r="E9" s="45">
        <v>0</v>
      </c>
      <c r="F9" s="45">
        <v>0</v>
      </c>
      <c r="G9" s="45"/>
    </row>
    <row r="10" spans="1:9" ht="126.75" customHeight="1" thickBot="1" x14ac:dyDescent="0.35">
      <c r="A10" s="16" t="s">
        <v>24</v>
      </c>
      <c r="B10" s="27" t="s">
        <v>60</v>
      </c>
      <c r="C10" s="32"/>
      <c r="D10" s="40"/>
      <c r="E10" s="45">
        <f>E11+E23</f>
        <v>4012149</v>
      </c>
      <c r="F10" s="45">
        <f>F11</f>
        <v>1959131.69</v>
      </c>
      <c r="G10" s="45">
        <v>0</v>
      </c>
      <c r="I10" s="14"/>
    </row>
    <row r="11" spans="1:9" ht="15" thickBot="1" x14ac:dyDescent="0.35">
      <c r="A11" s="16" t="s">
        <v>25</v>
      </c>
      <c r="B11" s="27" t="s">
        <v>60</v>
      </c>
      <c r="C11" s="31">
        <v>9900010204</v>
      </c>
      <c r="D11" s="39"/>
      <c r="E11" s="45">
        <f>E12+E14+E18</f>
        <v>4012149</v>
      </c>
      <c r="F11" s="45">
        <f>F12+F18+F14</f>
        <v>1959131.69</v>
      </c>
      <c r="G11" s="45">
        <f>G12+G14+G18</f>
        <v>2053017.31</v>
      </c>
    </row>
    <row r="12" spans="1:9" ht="42.75" customHeight="1" thickBot="1" x14ac:dyDescent="0.35">
      <c r="A12" s="16" t="s">
        <v>26</v>
      </c>
      <c r="B12" s="27" t="s">
        <v>60</v>
      </c>
      <c r="C12" s="31">
        <v>9900010204</v>
      </c>
      <c r="D12" s="39">
        <v>120</v>
      </c>
      <c r="E12" s="45">
        <v>2718000</v>
      </c>
      <c r="F12" s="45">
        <v>1341653.6599999999</v>
      </c>
      <c r="G12" s="45">
        <f t="shared" si="0"/>
        <v>1376346.34</v>
      </c>
    </row>
    <row r="13" spans="1:9" ht="0.75" hidden="1" customHeight="1" thickBot="1" x14ac:dyDescent="0.35">
      <c r="A13" s="16" t="s">
        <v>27</v>
      </c>
      <c r="B13" s="27" t="s">
        <v>60</v>
      </c>
      <c r="C13" s="31">
        <v>9900010204</v>
      </c>
      <c r="D13" s="39">
        <v>122</v>
      </c>
      <c r="E13" s="45"/>
      <c r="F13" s="45"/>
      <c r="G13" s="45">
        <f t="shared" si="0"/>
        <v>0</v>
      </c>
    </row>
    <row r="14" spans="1:9" ht="70.5" customHeight="1" thickBot="1" x14ac:dyDescent="0.35">
      <c r="A14" s="16" t="s">
        <v>75</v>
      </c>
      <c r="B14" s="27" t="s">
        <v>60</v>
      </c>
      <c r="C14" s="31">
        <v>9900010204</v>
      </c>
      <c r="D14" s="39">
        <v>240</v>
      </c>
      <c r="E14" s="45">
        <f>E15+E16+E17</f>
        <v>1218249</v>
      </c>
      <c r="F14" s="45">
        <f>F15+F16+F17</f>
        <v>560850.23</v>
      </c>
      <c r="G14" s="45">
        <f>E14-F14</f>
        <v>657398.77</v>
      </c>
    </row>
    <row r="15" spans="1:9" ht="66.599999999999994" thickBot="1" x14ac:dyDescent="0.35">
      <c r="A15" s="16" t="s">
        <v>28</v>
      </c>
      <c r="B15" s="27" t="s">
        <v>60</v>
      </c>
      <c r="C15" s="31">
        <v>9900010204</v>
      </c>
      <c r="D15" s="39">
        <v>242</v>
      </c>
      <c r="E15" s="45">
        <v>224900</v>
      </c>
      <c r="F15" s="45">
        <v>71702.87</v>
      </c>
      <c r="G15" s="45">
        <f>E15-F15</f>
        <v>153197.13</v>
      </c>
    </row>
    <row r="16" spans="1:9" ht="48" customHeight="1" thickBot="1" x14ac:dyDescent="0.35">
      <c r="A16" s="16" t="s">
        <v>29</v>
      </c>
      <c r="B16" s="27" t="s">
        <v>60</v>
      </c>
      <c r="C16" s="31">
        <v>9900010204</v>
      </c>
      <c r="D16" s="39">
        <v>244</v>
      </c>
      <c r="E16" s="45">
        <v>450249</v>
      </c>
      <c r="F16" s="45">
        <v>169051.94</v>
      </c>
      <c r="G16" s="45">
        <f>E16-F16</f>
        <v>281197.06</v>
      </c>
    </row>
    <row r="17" spans="1:7" ht="30.75" customHeight="1" thickBot="1" x14ac:dyDescent="0.35">
      <c r="A17" s="16" t="s">
        <v>158</v>
      </c>
      <c r="B17" s="27" t="s">
        <v>60</v>
      </c>
      <c r="C17" s="31">
        <v>9900010204</v>
      </c>
      <c r="D17" s="39">
        <v>247</v>
      </c>
      <c r="E17" s="45">
        <v>543100</v>
      </c>
      <c r="F17" s="45">
        <v>320095.42</v>
      </c>
      <c r="G17" s="45">
        <f>E17-F17</f>
        <v>223004.58000000002</v>
      </c>
    </row>
    <row r="18" spans="1:7" ht="48" customHeight="1" thickBot="1" x14ac:dyDescent="0.35">
      <c r="A18" s="16" t="s">
        <v>123</v>
      </c>
      <c r="B18" s="27" t="s">
        <v>60</v>
      </c>
      <c r="C18" s="31">
        <v>9900010204</v>
      </c>
      <c r="D18" s="39">
        <v>800</v>
      </c>
      <c r="E18" s="45">
        <f>E19</f>
        <v>75900</v>
      </c>
      <c r="F18" s="45">
        <f>F19</f>
        <v>56627.8</v>
      </c>
      <c r="G18" s="45">
        <f>G19</f>
        <v>19272.2</v>
      </c>
    </row>
    <row r="19" spans="1:7" ht="48" customHeight="1" thickBot="1" x14ac:dyDescent="0.35">
      <c r="A19" s="20" t="s">
        <v>122</v>
      </c>
      <c r="B19" s="27" t="s">
        <v>60</v>
      </c>
      <c r="C19" s="31">
        <v>9900010204</v>
      </c>
      <c r="D19" s="39">
        <v>850</v>
      </c>
      <c r="E19" s="45">
        <f>E20+E21+E22</f>
        <v>75900</v>
      </c>
      <c r="F19" s="45">
        <f>F20+F21+F22</f>
        <v>56627.8</v>
      </c>
      <c r="G19" s="45">
        <f>G20+G21+G22</f>
        <v>19272.2</v>
      </c>
    </row>
    <row r="20" spans="1:7" ht="45.75" customHeight="1" thickBot="1" x14ac:dyDescent="0.35">
      <c r="A20" s="16" t="s">
        <v>30</v>
      </c>
      <c r="B20" s="27" t="s">
        <v>60</v>
      </c>
      <c r="C20" s="31">
        <v>9900010204</v>
      </c>
      <c r="D20" s="39">
        <v>851</v>
      </c>
      <c r="E20" s="45">
        <v>63900</v>
      </c>
      <c r="F20" s="45">
        <v>53068</v>
      </c>
      <c r="G20" s="45">
        <f t="shared" ref="G20:G26" si="1">E20-F20</f>
        <v>10832</v>
      </c>
    </row>
    <row r="21" spans="1:7" ht="28.5" customHeight="1" thickBot="1" x14ac:dyDescent="0.35">
      <c r="A21" s="16" t="s">
        <v>31</v>
      </c>
      <c r="B21" s="27" t="s">
        <v>60</v>
      </c>
      <c r="C21" s="31">
        <v>9900010204</v>
      </c>
      <c r="D21" s="39">
        <v>852</v>
      </c>
      <c r="E21" s="45">
        <v>7000</v>
      </c>
      <c r="F21" s="45">
        <v>3558</v>
      </c>
      <c r="G21" s="45">
        <f t="shared" si="1"/>
        <v>3442</v>
      </c>
    </row>
    <row r="22" spans="1:7" ht="17.25" customHeight="1" thickBot="1" x14ac:dyDescent="0.35">
      <c r="A22" s="16" t="s">
        <v>32</v>
      </c>
      <c r="B22" s="27" t="s">
        <v>60</v>
      </c>
      <c r="C22" s="31">
        <v>9900010204</v>
      </c>
      <c r="D22" s="39">
        <v>853</v>
      </c>
      <c r="E22" s="45">
        <v>5000</v>
      </c>
      <c r="F22" s="45">
        <v>1.8</v>
      </c>
      <c r="G22" s="45">
        <f t="shared" si="1"/>
        <v>4998.2</v>
      </c>
    </row>
    <row r="23" spans="1:7" ht="17.25" customHeight="1" thickBot="1" x14ac:dyDescent="0.35">
      <c r="A23" s="16" t="s">
        <v>153</v>
      </c>
      <c r="B23" s="27" t="s">
        <v>60</v>
      </c>
      <c r="C23" s="31">
        <v>9900081520</v>
      </c>
      <c r="D23" s="39">
        <v>500</v>
      </c>
      <c r="E23" s="45">
        <f>E24</f>
        <v>0</v>
      </c>
      <c r="F23" s="45">
        <f>F24</f>
        <v>0</v>
      </c>
      <c r="G23" s="45">
        <f t="shared" si="1"/>
        <v>0</v>
      </c>
    </row>
    <row r="24" spans="1:7" ht="17.25" customHeight="1" thickBot="1" x14ac:dyDescent="0.35">
      <c r="A24" s="16" t="s">
        <v>50</v>
      </c>
      <c r="B24" s="27" t="s">
        <v>60</v>
      </c>
      <c r="C24" s="31">
        <v>9900081520</v>
      </c>
      <c r="D24" s="39">
        <v>540</v>
      </c>
      <c r="E24" s="45">
        <v>0</v>
      </c>
      <c r="F24" s="45">
        <v>0</v>
      </c>
      <c r="G24" s="45">
        <f t="shared" si="1"/>
        <v>0</v>
      </c>
    </row>
    <row r="25" spans="1:7" ht="90" customHeight="1" thickBot="1" x14ac:dyDescent="0.35">
      <c r="A25" s="16" t="s">
        <v>150</v>
      </c>
      <c r="B25" s="27" t="s">
        <v>149</v>
      </c>
      <c r="C25" s="31">
        <v>9900081520</v>
      </c>
      <c r="D25" s="39">
        <v>500</v>
      </c>
      <c r="E25" s="45">
        <f>E26</f>
        <v>0</v>
      </c>
      <c r="F25" s="45">
        <f>F26</f>
        <v>0</v>
      </c>
      <c r="G25" s="45">
        <f t="shared" si="1"/>
        <v>0</v>
      </c>
    </row>
    <row r="26" spans="1:7" ht="26.25" customHeight="1" thickBot="1" x14ac:dyDescent="0.35">
      <c r="A26" s="16" t="s">
        <v>50</v>
      </c>
      <c r="B26" s="27" t="s">
        <v>149</v>
      </c>
      <c r="C26" s="31">
        <v>9900081520</v>
      </c>
      <c r="D26" s="39">
        <v>540</v>
      </c>
      <c r="E26" s="45">
        <v>0</v>
      </c>
      <c r="F26" s="45">
        <v>0</v>
      </c>
      <c r="G26" s="45">
        <f t="shared" si="1"/>
        <v>0</v>
      </c>
    </row>
    <row r="27" spans="1:7" ht="26.25" customHeight="1" thickBot="1" x14ac:dyDescent="0.35">
      <c r="A27" s="16" t="s">
        <v>151</v>
      </c>
      <c r="B27" s="27" t="s">
        <v>152</v>
      </c>
      <c r="C27" s="31">
        <v>9900000003</v>
      </c>
      <c r="D27" s="39">
        <v>200</v>
      </c>
      <c r="E27" s="45">
        <f>E28</f>
        <v>0</v>
      </c>
      <c r="F27" s="45">
        <f>F28</f>
        <v>0</v>
      </c>
      <c r="G27" s="45">
        <f>G28</f>
        <v>0</v>
      </c>
    </row>
    <row r="28" spans="1:7" ht="63.75" customHeight="1" thickBot="1" x14ac:dyDescent="0.35">
      <c r="A28" s="16" t="s">
        <v>75</v>
      </c>
      <c r="B28" s="27" t="s">
        <v>152</v>
      </c>
      <c r="C28" s="31">
        <v>9900000003</v>
      </c>
      <c r="D28" s="39">
        <v>244</v>
      </c>
      <c r="E28" s="45">
        <v>0</v>
      </c>
      <c r="F28" s="45">
        <v>0</v>
      </c>
      <c r="G28" s="45">
        <f>E28-F28</f>
        <v>0</v>
      </c>
    </row>
    <row r="29" spans="1:7" ht="15" thickBot="1" x14ac:dyDescent="0.35">
      <c r="A29" s="16" t="s">
        <v>33</v>
      </c>
      <c r="B29" s="27" t="s">
        <v>61</v>
      </c>
      <c r="C29" s="33"/>
      <c r="D29" s="39"/>
      <c r="E29" s="44">
        <f>E30</f>
        <v>2000</v>
      </c>
      <c r="F29" s="44">
        <v>0</v>
      </c>
      <c r="G29" s="44">
        <f t="shared" si="0"/>
        <v>2000</v>
      </c>
    </row>
    <row r="30" spans="1:7" ht="28.5" customHeight="1" thickBot="1" x14ac:dyDescent="0.35">
      <c r="A30" s="16" t="s">
        <v>34</v>
      </c>
      <c r="B30" s="27" t="s">
        <v>61</v>
      </c>
      <c r="C30" s="31">
        <v>9900081000</v>
      </c>
      <c r="D30" s="40"/>
      <c r="E30" s="45">
        <f>E31</f>
        <v>2000</v>
      </c>
      <c r="F30" s="45">
        <f>F31</f>
        <v>0</v>
      </c>
      <c r="G30" s="45">
        <f t="shared" si="0"/>
        <v>2000</v>
      </c>
    </row>
    <row r="31" spans="1:7" ht="15" thickBot="1" x14ac:dyDescent="0.35">
      <c r="A31" s="16" t="s">
        <v>35</v>
      </c>
      <c r="B31" s="27" t="s">
        <v>61</v>
      </c>
      <c r="C31" s="31">
        <v>9900081000</v>
      </c>
      <c r="D31" s="39">
        <v>870</v>
      </c>
      <c r="E31" s="45">
        <v>2000</v>
      </c>
      <c r="F31" s="45"/>
      <c r="G31" s="45">
        <f t="shared" si="0"/>
        <v>2000</v>
      </c>
    </row>
    <row r="32" spans="1:7" ht="40.200000000000003" thickBot="1" x14ac:dyDescent="0.35">
      <c r="A32" s="17" t="s">
        <v>36</v>
      </c>
      <c r="B32" s="26" t="s">
        <v>62</v>
      </c>
      <c r="C32" s="32"/>
      <c r="D32" s="40"/>
      <c r="E32" s="44">
        <f>E33</f>
        <v>36000</v>
      </c>
      <c r="F32" s="44">
        <f>F33</f>
        <v>8500</v>
      </c>
      <c r="G32" s="44">
        <f t="shared" si="0"/>
        <v>27500</v>
      </c>
    </row>
    <row r="33" spans="1:7" ht="28.5" customHeight="1" thickBot="1" x14ac:dyDescent="0.35">
      <c r="A33" s="16" t="s">
        <v>37</v>
      </c>
      <c r="B33" s="27" t="s">
        <v>62</v>
      </c>
      <c r="C33" s="31">
        <v>9900081920</v>
      </c>
      <c r="D33" s="40"/>
      <c r="E33" s="45">
        <f>E34+E35+E37</f>
        <v>36000</v>
      </c>
      <c r="F33" s="45">
        <f>F34+F35+F37</f>
        <v>8500</v>
      </c>
      <c r="G33" s="45">
        <f>G34+G35</f>
        <v>27500</v>
      </c>
    </row>
    <row r="34" spans="1:7" ht="69.75" customHeight="1" thickBot="1" x14ac:dyDescent="0.35">
      <c r="A34" s="16" t="s">
        <v>29</v>
      </c>
      <c r="B34" s="27" t="s">
        <v>62</v>
      </c>
      <c r="C34" s="31">
        <v>9900081920</v>
      </c>
      <c r="D34" s="40">
        <v>244</v>
      </c>
      <c r="E34" s="45">
        <v>31000</v>
      </c>
      <c r="F34" s="45">
        <v>3500</v>
      </c>
      <c r="G34" s="45">
        <f t="shared" si="0"/>
        <v>27500</v>
      </c>
    </row>
    <row r="35" spans="1:7" ht="50.25" customHeight="1" thickBot="1" x14ac:dyDescent="0.35">
      <c r="A35" s="16" t="s">
        <v>120</v>
      </c>
      <c r="B35" s="27" t="s">
        <v>62</v>
      </c>
      <c r="C35" s="31">
        <v>9900081920</v>
      </c>
      <c r="D35" s="39">
        <v>300</v>
      </c>
      <c r="E35" s="45">
        <f>E36</f>
        <v>0</v>
      </c>
      <c r="F35" s="45">
        <f>F36</f>
        <v>0</v>
      </c>
      <c r="G35" s="45">
        <f>G36</f>
        <v>0</v>
      </c>
    </row>
    <row r="36" spans="1:7" ht="50.25" customHeight="1" thickBot="1" x14ac:dyDescent="0.35">
      <c r="A36" s="16" t="s">
        <v>121</v>
      </c>
      <c r="B36" s="27" t="s">
        <v>62</v>
      </c>
      <c r="C36" s="31">
        <v>9900081920</v>
      </c>
      <c r="D36" s="39">
        <v>360</v>
      </c>
      <c r="E36" s="45">
        <v>0</v>
      </c>
      <c r="F36" s="45">
        <v>0</v>
      </c>
      <c r="G36" s="45">
        <f>E36-F36</f>
        <v>0</v>
      </c>
    </row>
    <row r="37" spans="1:7" ht="50.25" customHeight="1" thickBot="1" x14ac:dyDescent="0.35">
      <c r="A37" s="16" t="s">
        <v>32</v>
      </c>
      <c r="B37" s="27" t="s">
        <v>62</v>
      </c>
      <c r="C37" s="31">
        <v>9900081920</v>
      </c>
      <c r="D37" s="39">
        <v>853</v>
      </c>
      <c r="E37" s="45">
        <v>5000</v>
      </c>
      <c r="F37" s="45">
        <v>5000</v>
      </c>
      <c r="G37" s="45">
        <f>F37/E37*100</f>
        <v>100</v>
      </c>
    </row>
    <row r="38" spans="1:7" ht="17.25" customHeight="1" thickBot="1" x14ac:dyDescent="0.35">
      <c r="A38" s="17" t="s">
        <v>38</v>
      </c>
      <c r="B38" s="26" t="s">
        <v>63</v>
      </c>
      <c r="C38" s="30"/>
      <c r="D38" s="38"/>
      <c r="E38" s="44">
        <f>E39</f>
        <v>138415</v>
      </c>
      <c r="F38" s="44">
        <f>F39</f>
        <v>65059.88</v>
      </c>
      <c r="G38" s="44">
        <f t="shared" si="0"/>
        <v>73355.12</v>
      </c>
    </row>
    <row r="39" spans="1:7" ht="31.5" customHeight="1" thickBot="1" x14ac:dyDescent="0.35">
      <c r="A39" s="16" t="s">
        <v>39</v>
      </c>
      <c r="B39" s="27" t="s">
        <v>64</v>
      </c>
      <c r="C39" s="33"/>
      <c r="D39" s="39"/>
      <c r="E39" s="45">
        <f>E40</f>
        <v>138415</v>
      </c>
      <c r="F39" s="45">
        <f>F40</f>
        <v>65059.88</v>
      </c>
      <c r="G39" s="45">
        <f t="shared" si="0"/>
        <v>73355.12</v>
      </c>
    </row>
    <row r="40" spans="1:7" ht="66" customHeight="1" thickBot="1" x14ac:dyDescent="0.35">
      <c r="A40" s="16" t="s">
        <v>40</v>
      </c>
      <c r="B40" s="27" t="s">
        <v>64</v>
      </c>
      <c r="C40" s="31">
        <v>9900051180</v>
      </c>
      <c r="D40" s="39"/>
      <c r="E40" s="45">
        <f>E41+E44</f>
        <v>138415</v>
      </c>
      <c r="F40" s="45">
        <f>F41+F44</f>
        <v>65059.88</v>
      </c>
      <c r="G40" s="45">
        <f t="shared" si="0"/>
        <v>73355.12</v>
      </c>
    </row>
    <row r="41" spans="1:7" ht="58.5" customHeight="1" thickBot="1" x14ac:dyDescent="0.35">
      <c r="A41" s="16" t="s">
        <v>119</v>
      </c>
      <c r="B41" s="27" t="s">
        <v>64</v>
      </c>
      <c r="C41" s="31">
        <v>9900051180</v>
      </c>
      <c r="D41" s="39">
        <v>120</v>
      </c>
      <c r="E41" s="45">
        <f>E42+E43</f>
        <v>138415</v>
      </c>
      <c r="F41" s="45">
        <f>F42+F43</f>
        <v>65059.88</v>
      </c>
      <c r="G41" s="45">
        <f>G42+G43</f>
        <v>73355.12</v>
      </c>
    </row>
    <row r="42" spans="1:7" ht="48" customHeight="1" thickBot="1" x14ac:dyDescent="0.35">
      <c r="A42" s="16" t="s">
        <v>118</v>
      </c>
      <c r="B42" s="27" t="s">
        <v>64</v>
      </c>
      <c r="C42" s="31">
        <v>9900051180</v>
      </c>
      <c r="D42" s="39">
        <v>121</v>
      </c>
      <c r="E42" s="45">
        <v>106305</v>
      </c>
      <c r="F42" s="45">
        <v>51845</v>
      </c>
      <c r="G42" s="45">
        <f>E42-F42</f>
        <v>54460</v>
      </c>
    </row>
    <row r="43" spans="1:7" ht="120.75" customHeight="1" thickBot="1" x14ac:dyDescent="0.35">
      <c r="A43" s="16" t="s">
        <v>131</v>
      </c>
      <c r="B43" s="27" t="s">
        <v>64</v>
      </c>
      <c r="C43" s="31">
        <v>9900051180</v>
      </c>
      <c r="D43" s="39">
        <v>129</v>
      </c>
      <c r="E43" s="45">
        <v>32110</v>
      </c>
      <c r="F43" s="45">
        <v>13214.88</v>
      </c>
      <c r="G43" s="45">
        <f>E43-F43</f>
        <v>18895.120000000003</v>
      </c>
    </row>
    <row r="44" spans="1:7" ht="47.25" customHeight="1" thickBot="1" x14ac:dyDescent="0.35">
      <c r="A44" s="16" t="s">
        <v>29</v>
      </c>
      <c r="B44" s="27" t="s">
        <v>64</v>
      </c>
      <c r="C44" s="31">
        <v>9900051180</v>
      </c>
      <c r="D44" s="39">
        <v>244</v>
      </c>
      <c r="E44" s="45"/>
      <c r="F44" s="45"/>
      <c r="G44" s="45">
        <f>E44-F44</f>
        <v>0</v>
      </c>
    </row>
    <row r="45" spans="1:7" ht="55.5" customHeight="1" thickBot="1" x14ac:dyDescent="0.35">
      <c r="A45" s="17" t="s">
        <v>41</v>
      </c>
      <c r="B45" s="26" t="s">
        <v>65</v>
      </c>
      <c r="C45" s="32"/>
      <c r="D45" s="40"/>
      <c r="E45" s="44">
        <f>E46+E51</f>
        <v>167300</v>
      </c>
      <c r="F45" s="44">
        <f>F52</f>
        <v>4959.33</v>
      </c>
      <c r="G45" s="44">
        <f t="shared" si="0"/>
        <v>162340.67000000001</v>
      </c>
    </row>
    <row r="46" spans="1:7" ht="87" customHeight="1" thickBot="1" x14ac:dyDescent="0.35">
      <c r="A46" s="16" t="s">
        <v>42</v>
      </c>
      <c r="B46" s="27" t="s">
        <v>66</v>
      </c>
      <c r="C46" s="31"/>
      <c r="D46" s="39"/>
      <c r="E46" s="45">
        <f>E47+E49</f>
        <v>4000</v>
      </c>
      <c r="F46" s="45">
        <v>0</v>
      </c>
      <c r="G46" s="45">
        <f t="shared" si="0"/>
        <v>4000</v>
      </c>
    </row>
    <row r="47" spans="1:7" ht="63.75" customHeight="1" thickBot="1" x14ac:dyDescent="0.35">
      <c r="A47" s="16" t="s">
        <v>124</v>
      </c>
      <c r="B47" s="27" t="s">
        <v>66</v>
      </c>
      <c r="C47" s="31">
        <v>9900081218</v>
      </c>
      <c r="D47" s="39"/>
      <c r="E47" s="45">
        <f>E48</f>
        <v>4000</v>
      </c>
      <c r="F47" s="45">
        <v>0</v>
      </c>
      <c r="G47" s="45">
        <f t="shared" si="0"/>
        <v>4000</v>
      </c>
    </row>
    <row r="48" spans="1:7" ht="66" customHeight="1" thickBot="1" x14ac:dyDescent="0.35">
      <c r="A48" s="16" t="s">
        <v>75</v>
      </c>
      <c r="B48" s="27" t="s">
        <v>66</v>
      </c>
      <c r="C48" s="31">
        <v>9900081218</v>
      </c>
      <c r="D48" s="39">
        <v>240</v>
      </c>
      <c r="E48" s="45">
        <v>4000</v>
      </c>
      <c r="F48" s="45">
        <v>0</v>
      </c>
      <c r="G48" s="45">
        <f t="shared" si="0"/>
        <v>4000</v>
      </c>
    </row>
    <row r="49" spans="1:7" ht="65.25" customHeight="1" thickBot="1" x14ac:dyDescent="0.35">
      <c r="A49" s="20" t="s">
        <v>125</v>
      </c>
      <c r="B49" s="27" t="s">
        <v>66</v>
      </c>
      <c r="C49" s="31">
        <v>9900081219</v>
      </c>
      <c r="D49" s="39"/>
      <c r="E49" s="45">
        <f>E50</f>
        <v>0</v>
      </c>
      <c r="F49" s="45">
        <f>F50</f>
        <v>0</v>
      </c>
      <c r="G49" s="45">
        <f t="shared" si="0"/>
        <v>0</v>
      </c>
    </row>
    <row r="50" spans="1:7" ht="67.5" customHeight="1" thickBot="1" x14ac:dyDescent="0.35">
      <c r="A50" s="16" t="s">
        <v>75</v>
      </c>
      <c r="B50" s="27" t="s">
        <v>66</v>
      </c>
      <c r="C50" s="31">
        <v>9900081219</v>
      </c>
      <c r="D50" s="39">
        <v>240</v>
      </c>
      <c r="E50" s="45">
        <v>0</v>
      </c>
      <c r="F50" s="45">
        <v>0</v>
      </c>
      <c r="G50" s="45">
        <f t="shared" si="0"/>
        <v>0</v>
      </c>
    </row>
    <row r="51" spans="1:7" ht="27.75" customHeight="1" thickBot="1" x14ac:dyDescent="0.35">
      <c r="A51" s="20" t="s">
        <v>43</v>
      </c>
      <c r="B51" s="27" t="s">
        <v>67</v>
      </c>
      <c r="C51" s="31"/>
      <c r="D51" s="39"/>
      <c r="E51" s="45">
        <f>E52+E54+E56</f>
        <v>163300</v>
      </c>
      <c r="F51" s="45">
        <f>F52+F56</f>
        <v>4959.33</v>
      </c>
      <c r="G51" s="45">
        <f t="shared" si="0"/>
        <v>158340.67000000001</v>
      </c>
    </row>
    <row r="52" spans="1:7" ht="38.25" customHeight="1" thickBot="1" x14ac:dyDescent="0.35">
      <c r="A52" s="20" t="s">
        <v>126</v>
      </c>
      <c r="B52" s="27" t="s">
        <v>67</v>
      </c>
      <c r="C52" s="31">
        <v>9900081795</v>
      </c>
      <c r="D52" s="39"/>
      <c r="E52" s="45">
        <f>E53</f>
        <v>163300</v>
      </c>
      <c r="F52" s="45">
        <f>F53+F54</f>
        <v>4959.33</v>
      </c>
      <c r="G52" s="45">
        <f t="shared" si="0"/>
        <v>158340.67000000001</v>
      </c>
    </row>
    <row r="53" spans="1:7" ht="69" customHeight="1" thickBot="1" x14ac:dyDescent="0.35">
      <c r="A53" s="16" t="s">
        <v>75</v>
      </c>
      <c r="B53" s="27" t="s">
        <v>67</v>
      </c>
      <c r="C53" s="31">
        <v>9900081795</v>
      </c>
      <c r="D53" s="39">
        <v>240</v>
      </c>
      <c r="E53" s="45">
        <v>163300</v>
      </c>
      <c r="F53" s="45">
        <v>4959.33</v>
      </c>
      <c r="G53" s="44">
        <f t="shared" si="0"/>
        <v>158340.67000000001</v>
      </c>
    </row>
    <row r="54" spans="1:7" ht="180" customHeight="1" thickBot="1" x14ac:dyDescent="0.35">
      <c r="A54" s="16" t="s">
        <v>148</v>
      </c>
      <c r="B54" s="27" t="s">
        <v>67</v>
      </c>
      <c r="C54" s="31">
        <v>1000770330</v>
      </c>
      <c r="D54" s="39"/>
      <c r="E54" s="45">
        <f>E55</f>
        <v>0</v>
      </c>
      <c r="F54" s="45">
        <f>F55</f>
        <v>0</v>
      </c>
      <c r="G54" s="44">
        <f>E54-F54</f>
        <v>0</v>
      </c>
    </row>
    <row r="55" spans="1:7" ht="66" customHeight="1" thickBot="1" x14ac:dyDescent="0.35">
      <c r="A55" s="16" t="s">
        <v>75</v>
      </c>
      <c r="B55" s="27" t="s">
        <v>67</v>
      </c>
      <c r="C55" s="31">
        <v>1000770330</v>
      </c>
      <c r="D55" s="39">
        <v>240</v>
      </c>
      <c r="E55" s="45">
        <v>0</v>
      </c>
      <c r="F55" s="45">
        <v>0</v>
      </c>
      <c r="G55" s="44">
        <f>E55-F55</f>
        <v>0</v>
      </c>
    </row>
    <row r="56" spans="1:7" ht="18" customHeight="1" thickBot="1" x14ac:dyDescent="0.35">
      <c r="A56" s="16" t="s">
        <v>124</v>
      </c>
      <c r="B56" s="27" t="s">
        <v>67</v>
      </c>
      <c r="C56" s="31">
        <v>9900081218</v>
      </c>
      <c r="D56" s="39"/>
      <c r="E56" s="45">
        <f>E57</f>
        <v>0</v>
      </c>
      <c r="F56" s="45">
        <f>F57</f>
        <v>0</v>
      </c>
      <c r="G56" s="44">
        <f>E56-F56</f>
        <v>0</v>
      </c>
    </row>
    <row r="57" spans="1:7" ht="64.5" customHeight="1" thickBot="1" x14ac:dyDescent="0.35">
      <c r="A57" s="16" t="s">
        <v>75</v>
      </c>
      <c r="B57" s="27" t="s">
        <v>67</v>
      </c>
      <c r="C57" s="31">
        <v>9900081218</v>
      </c>
      <c r="D57" s="39">
        <v>240</v>
      </c>
      <c r="E57" s="45">
        <v>0</v>
      </c>
      <c r="F57" s="45"/>
      <c r="G57" s="44">
        <f>E57-F57</f>
        <v>0</v>
      </c>
    </row>
    <row r="58" spans="1:7" ht="18" customHeight="1" thickBot="1" x14ac:dyDescent="0.35">
      <c r="A58" s="17" t="s">
        <v>44</v>
      </c>
      <c r="B58" s="26" t="s">
        <v>68</v>
      </c>
      <c r="C58" s="33"/>
      <c r="D58" s="39"/>
      <c r="E58" s="44">
        <f t="shared" ref="E58:F58" si="2">E59</f>
        <v>782000</v>
      </c>
      <c r="F58" s="44">
        <f t="shared" si="2"/>
        <v>0</v>
      </c>
      <c r="G58" s="44">
        <f t="shared" si="0"/>
        <v>782000</v>
      </c>
    </row>
    <row r="59" spans="1:7" ht="27" thickBot="1" x14ac:dyDescent="0.35">
      <c r="A59" s="22" t="s">
        <v>45</v>
      </c>
      <c r="B59" s="56" t="s">
        <v>69</v>
      </c>
      <c r="C59" s="34"/>
      <c r="D59" s="41"/>
      <c r="E59" s="46">
        <f>E62+E60</f>
        <v>782000</v>
      </c>
      <c r="F59" s="46">
        <f>F62+F60</f>
        <v>0</v>
      </c>
      <c r="G59" s="46">
        <f t="shared" si="0"/>
        <v>782000</v>
      </c>
    </row>
    <row r="60" spans="1:7" ht="96.6" thickBot="1" x14ac:dyDescent="0.35">
      <c r="A60" s="25" t="s">
        <v>97</v>
      </c>
      <c r="B60" s="28" t="s">
        <v>69</v>
      </c>
      <c r="C60" s="35" t="s">
        <v>98</v>
      </c>
      <c r="D60" s="42"/>
      <c r="E60" s="47">
        <f>E61</f>
        <v>0</v>
      </c>
      <c r="F60" s="47">
        <f>F61</f>
        <v>0</v>
      </c>
      <c r="G60" s="47">
        <v>0</v>
      </c>
    </row>
    <row r="61" spans="1:7" ht="24.6" thickBot="1" x14ac:dyDescent="0.35">
      <c r="A61" s="25" t="s">
        <v>99</v>
      </c>
      <c r="B61" s="28" t="s">
        <v>69</v>
      </c>
      <c r="C61" s="35" t="s">
        <v>98</v>
      </c>
      <c r="D61" s="43">
        <v>244</v>
      </c>
      <c r="E61" s="47">
        <v>0</v>
      </c>
      <c r="F61" s="47">
        <v>0</v>
      </c>
      <c r="G61" s="47">
        <v>0</v>
      </c>
    </row>
    <row r="62" spans="1:7" ht="21.75" customHeight="1" thickBot="1" x14ac:dyDescent="0.35">
      <c r="A62" s="23" t="s">
        <v>127</v>
      </c>
      <c r="B62" s="29" t="s">
        <v>69</v>
      </c>
      <c r="C62" s="36">
        <v>9900049790</v>
      </c>
      <c r="D62" s="42"/>
      <c r="E62" s="48">
        <f>E63</f>
        <v>782000</v>
      </c>
      <c r="F62" s="48">
        <f>F63</f>
        <v>0</v>
      </c>
      <c r="G62" s="48">
        <f>G63</f>
        <v>782000</v>
      </c>
    </row>
    <row r="63" spans="1:7" ht="42" customHeight="1" thickBot="1" x14ac:dyDescent="0.35">
      <c r="A63" s="23" t="s">
        <v>29</v>
      </c>
      <c r="B63" s="29" t="s">
        <v>69</v>
      </c>
      <c r="C63" s="36">
        <v>9900049790</v>
      </c>
      <c r="D63" s="42">
        <v>244</v>
      </c>
      <c r="E63" s="48">
        <v>782000</v>
      </c>
      <c r="F63" s="48">
        <v>0</v>
      </c>
      <c r="G63" s="48">
        <f>E63-F63</f>
        <v>782000</v>
      </c>
    </row>
    <row r="64" spans="1:7" ht="30" customHeight="1" thickBot="1" x14ac:dyDescent="0.35">
      <c r="A64" s="17" t="s">
        <v>46</v>
      </c>
      <c r="B64" s="26" t="s">
        <v>70</v>
      </c>
      <c r="C64" s="30"/>
      <c r="D64" s="38"/>
      <c r="E64" s="44">
        <f>E65+E68</f>
        <v>2790900</v>
      </c>
      <c r="F64" s="44">
        <f>F65+F68</f>
        <v>1575815.21</v>
      </c>
      <c r="G64" s="44">
        <f t="shared" si="0"/>
        <v>1215084.79</v>
      </c>
    </row>
    <row r="65" spans="1:7" ht="15" thickBot="1" x14ac:dyDescent="0.35">
      <c r="A65" s="23" t="s">
        <v>90</v>
      </c>
      <c r="B65" s="29" t="s">
        <v>91</v>
      </c>
      <c r="C65" s="33"/>
      <c r="D65" s="39"/>
      <c r="E65" s="45">
        <f>E66</f>
        <v>0</v>
      </c>
      <c r="F65" s="45">
        <f>F66</f>
        <v>0</v>
      </c>
      <c r="G65" s="45">
        <f t="shared" si="0"/>
        <v>0</v>
      </c>
    </row>
    <row r="66" spans="1:7" ht="54.75" customHeight="1" thickBot="1" x14ac:dyDescent="0.35">
      <c r="A66" s="16" t="s">
        <v>74</v>
      </c>
      <c r="B66" s="29" t="s">
        <v>91</v>
      </c>
      <c r="C66" s="37">
        <v>9900081650</v>
      </c>
      <c r="D66" s="39"/>
      <c r="E66" s="45">
        <f>E67</f>
        <v>0</v>
      </c>
      <c r="F66" s="45">
        <f>F67</f>
        <v>0</v>
      </c>
      <c r="G66" s="45">
        <f t="shared" si="0"/>
        <v>0</v>
      </c>
    </row>
    <row r="67" spans="1:7" ht="54.75" customHeight="1" thickBot="1" x14ac:dyDescent="0.35">
      <c r="A67" s="23" t="s">
        <v>29</v>
      </c>
      <c r="B67" s="29" t="s">
        <v>91</v>
      </c>
      <c r="C67" s="33">
        <v>9900081650</v>
      </c>
      <c r="D67" s="39">
        <v>244</v>
      </c>
      <c r="E67" s="45">
        <v>0</v>
      </c>
      <c r="F67" s="45">
        <v>0</v>
      </c>
      <c r="G67" s="45">
        <f t="shared" si="0"/>
        <v>0</v>
      </c>
    </row>
    <row r="68" spans="1:7" ht="15" thickBot="1" x14ac:dyDescent="0.35">
      <c r="A68" s="16" t="s">
        <v>47</v>
      </c>
      <c r="B68" s="27" t="s">
        <v>71</v>
      </c>
      <c r="C68" s="32"/>
      <c r="D68" s="38"/>
      <c r="E68" s="45">
        <f>E69+E72+E82+E83+E86+E76+E78+E80+E75</f>
        <v>2790900</v>
      </c>
      <c r="F68" s="45">
        <f>F69+F72+F76+F78+F80+F85+F87+F75</f>
        <v>1575815.21</v>
      </c>
      <c r="G68" s="45">
        <f>E68-F68</f>
        <v>1215084.79</v>
      </c>
    </row>
    <row r="69" spans="1:7" ht="15" thickBot="1" x14ac:dyDescent="0.35">
      <c r="A69" s="16" t="s">
        <v>48</v>
      </c>
      <c r="B69" s="27" t="s">
        <v>71</v>
      </c>
      <c r="C69" s="31">
        <v>9900076100</v>
      </c>
      <c r="D69" s="40"/>
      <c r="E69" s="45">
        <f>E70+E71</f>
        <v>578700</v>
      </c>
      <c r="F69" s="45">
        <f>F70+F71</f>
        <v>126148.45</v>
      </c>
      <c r="G69" s="45">
        <f>E69-F69</f>
        <v>452551.55</v>
      </c>
    </row>
    <row r="70" spans="1:7" ht="32.25" customHeight="1" thickBot="1" x14ac:dyDescent="0.35">
      <c r="A70" s="16" t="s">
        <v>94</v>
      </c>
      <c r="B70" s="27" t="s">
        <v>71</v>
      </c>
      <c r="C70" s="31">
        <v>9900076100</v>
      </c>
      <c r="D70" s="40">
        <v>244</v>
      </c>
      <c r="E70" s="45">
        <v>170000</v>
      </c>
      <c r="F70" s="45">
        <v>7280</v>
      </c>
      <c r="G70" s="45">
        <f>E70-F70</f>
        <v>162720</v>
      </c>
    </row>
    <row r="71" spans="1:7" ht="32.25" customHeight="1" thickBot="1" x14ac:dyDescent="0.35">
      <c r="A71" s="16" t="s">
        <v>158</v>
      </c>
      <c r="B71" s="27" t="s">
        <v>71</v>
      </c>
      <c r="C71" s="31">
        <v>9900076100</v>
      </c>
      <c r="D71" s="40">
        <v>247</v>
      </c>
      <c r="E71" s="45">
        <v>408700</v>
      </c>
      <c r="F71" s="45">
        <v>118868.45</v>
      </c>
      <c r="G71" s="45">
        <f>E71-F71</f>
        <v>289831.55</v>
      </c>
    </row>
    <row r="72" spans="1:7" ht="38.25" customHeight="1" thickBot="1" x14ac:dyDescent="0.35">
      <c r="A72" s="16" t="s">
        <v>92</v>
      </c>
      <c r="B72" s="27" t="s">
        <v>71</v>
      </c>
      <c r="C72" s="31">
        <v>9900076400</v>
      </c>
      <c r="D72" s="39"/>
      <c r="E72" s="45">
        <f>E73</f>
        <v>80000</v>
      </c>
      <c r="F72" s="45">
        <f>F73</f>
        <v>0</v>
      </c>
      <c r="G72" s="45">
        <f t="shared" si="0"/>
        <v>80000</v>
      </c>
    </row>
    <row r="73" spans="1:7" ht="38.25" customHeight="1" thickBot="1" x14ac:dyDescent="0.35">
      <c r="A73" s="16" t="s">
        <v>29</v>
      </c>
      <c r="B73" s="27" t="s">
        <v>71</v>
      </c>
      <c r="C73" s="31">
        <v>9900076400</v>
      </c>
      <c r="D73" s="39">
        <v>244</v>
      </c>
      <c r="E73" s="45">
        <v>80000</v>
      </c>
      <c r="F73" s="45">
        <v>0</v>
      </c>
      <c r="G73" s="45">
        <v>88000</v>
      </c>
    </row>
    <row r="74" spans="1:7" ht="52.5" customHeight="1" thickBot="1" x14ac:dyDescent="0.35">
      <c r="A74" s="16" t="s">
        <v>49</v>
      </c>
      <c r="B74" s="27" t="s">
        <v>71</v>
      </c>
      <c r="C74" s="31">
        <v>9900076500</v>
      </c>
      <c r="D74" s="40"/>
      <c r="E74" s="45">
        <f>E75</f>
        <v>211200</v>
      </c>
      <c r="F74" s="45">
        <v>0</v>
      </c>
      <c r="G74" s="45">
        <f>G75</f>
        <v>183042</v>
      </c>
    </row>
    <row r="75" spans="1:7" ht="51.75" customHeight="1" thickBot="1" x14ac:dyDescent="0.35">
      <c r="A75" s="16" t="s">
        <v>114</v>
      </c>
      <c r="B75" s="27" t="s">
        <v>71</v>
      </c>
      <c r="C75" s="31">
        <v>9900076500</v>
      </c>
      <c r="D75" s="39">
        <v>244</v>
      </c>
      <c r="E75" s="45">
        <v>211200</v>
      </c>
      <c r="F75" s="45">
        <v>28158</v>
      </c>
      <c r="G75" s="45">
        <f t="shared" si="0"/>
        <v>183042</v>
      </c>
    </row>
    <row r="76" spans="1:7" ht="192" customHeight="1" thickBot="1" x14ac:dyDescent="0.35">
      <c r="A76" s="16" t="s">
        <v>142</v>
      </c>
      <c r="B76" s="27" t="s">
        <v>71</v>
      </c>
      <c r="C76" s="31">
        <v>1620470370</v>
      </c>
      <c r="D76" s="39"/>
      <c r="E76" s="45">
        <f>E77</f>
        <v>0</v>
      </c>
      <c r="F76" s="45"/>
      <c r="G76" s="45">
        <f>G77</f>
        <v>0</v>
      </c>
    </row>
    <row r="77" spans="1:7" ht="27.75" customHeight="1" thickBot="1" x14ac:dyDescent="0.35">
      <c r="A77" s="16" t="s">
        <v>143</v>
      </c>
      <c r="B77" s="27" t="s">
        <v>71</v>
      </c>
      <c r="C77" s="31">
        <v>1620470370</v>
      </c>
      <c r="D77" s="39">
        <v>244</v>
      </c>
      <c r="E77" s="45">
        <v>0</v>
      </c>
      <c r="F77" s="45">
        <v>0</v>
      </c>
      <c r="G77" s="45">
        <f>E77-F77</f>
        <v>0</v>
      </c>
    </row>
    <row r="78" spans="1:7" ht="93.75" customHeight="1" thickBot="1" x14ac:dyDescent="0.35">
      <c r="A78" s="16" t="s">
        <v>144</v>
      </c>
      <c r="B78" s="27" t="s">
        <v>71</v>
      </c>
      <c r="C78" s="31">
        <v>9900070240</v>
      </c>
      <c r="D78" s="39"/>
      <c r="E78" s="45">
        <f>E79</f>
        <v>1420000</v>
      </c>
      <c r="F78" s="45">
        <f>F79</f>
        <v>1050799.97</v>
      </c>
      <c r="G78" s="45">
        <f>E78-F78</f>
        <v>369200.03</v>
      </c>
    </row>
    <row r="79" spans="1:7" ht="27.75" customHeight="1" thickBot="1" x14ac:dyDescent="0.35">
      <c r="A79" s="16" t="s">
        <v>147</v>
      </c>
      <c r="B79" s="27" t="s">
        <v>71</v>
      </c>
      <c r="C79" s="31">
        <v>9900070240</v>
      </c>
      <c r="D79" s="39">
        <v>244</v>
      </c>
      <c r="E79" s="45">
        <v>1420000</v>
      </c>
      <c r="F79" s="45">
        <v>1050799.97</v>
      </c>
      <c r="G79" s="45">
        <f>E79-F79</f>
        <v>369200.03</v>
      </c>
    </row>
    <row r="80" spans="1:7" ht="115.5" customHeight="1" thickBot="1" x14ac:dyDescent="0.35">
      <c r="A80" s="16" t="s">
        <v>145</v>
      </c>
      <c r="B80" s="27" t="s">
        <v>71</v>
      </c>
      <c r="C80" s="31" t="s">
        <v>146</v>
      </c>
      <c r="D80" s="39"/>
      <c r="E80" s="45">
        <f>E81</f>
        <v>501000</v>
      </c>
      <c r="F80" s="45">
        <f>F81</f>
        <v>370708.79</v>
      </c>
      <c r="G80" s="45">
        <f>E80-F80</f>
        <v>130291.21000000002</v>
      </c>
    </row>
    <row r="81" spans="1:7" ht="27.75" customHeight="1" thickBot="1" x14ac:dyDescent="0.35">
      <c r="A81" s="16" t="s">
        <v>147</v>
      </c>
      <c r="B81" s="27" t="s">
        <v>71</v>
      </c>
      <c r="C81" s="31" t="s">
        <v>146</v>
      </c>
      <c r="D81" s="39">
        <v>244</v>
      </c>
      <c r="E81" s="45">
        <v>501000</v>
      </c>
      <c r="F81" s="45">
        <v>370708.79</v>
      </c>
      <c r="G81" s="45">
        <f>E81-F81</f>
        <v>130291.21000000002</v>
      </c>
    </row>
    <row r="82" spans="1:7" ht="24" customHeight="1" thickBot="1" x14ac:dyDescent="0.35">
      <c r="A82" s="16" t="s">
        <v>93</v>
      </c>
      <c r="B82" s="27" t="s">
        <v>71</v>
      </c>
      <c r="C82" s="31">
        <v>9900076100</v>
      </c>
      <c r="D82" s="39"/>
      <c r="E82" s="45"/>
      <c r="F82" s="45"/>
      <c r="G82" s="45"/>
    </row>
    <row r="83" spans="1:7" ht="87.75" customHeight="1" thickBot="1" x14ac:dyDescent="0.35">
      <c r="A83" s="16" t="s">
        <v>132</v>
      </c>
      <c r="B83" s="27" t="s">
        <v>71</v>
      </c>
      <c r="C83" s="31">
        <v>6600070370</v>
      </c>
      <c r="D83" s="39"/>
      <c r="E83" s="45">
        <f>E84</f>
        <v>0</v>
      </c>
      <c r="F83" s="45">
        <f>F84</f>
        <v>0</v>
      </c>
      <c r="G83" s="45">
        <f>G84</f>
        <v>0</v>
      </c>
    </row>
    <row r="84" spans="1:7" ht="72" customHeight="1" thickBot="1" x14ac:dyDescent="0.35">
      <c r="A84" s="16" t="s">
        <v>75</v>
      </c>
      <c r="B84" s="27" t="s">
        <v>71</v>
      </c>
      <c r="C84" s="31">
        <v>6600070370</v>
      </c>
      <c r="D84" s="39">
        <v>244</v>
      </c>
      <c r="E84" s="45"/>
      <c r="F84" s="45"/>
      <c r="G84" s="45">
        <f>E84-F84</f>
        <v>0</v>
      </c>
    </row>
    <row r="85" spans="1:7" ht="96" customHeight="1" thickBot="1" x14ac:dyDescent="0.35">
      <c r="A85" s="16" t="s">
        <v>133</v>
      </c>
      <c r="B85" s="27" t="s">
        <v>71</v>
      </c>
      <c r="C85" s="31">
        <v>9900070511</v>
      </c>
      <c r="D85" s="39"/>
      <c r="E85" s="45">
        <f>E86</f>
        <v>0</v>
      </c>
      <c r="F85" s="45">
        <f>F86</f>
        <v>0</v>
      </c>
      <c r="G85" s="45">
        <f>G86</f>
        <v>0</v>
      </c>
    </row>
    <row r="86" spans="1:7" ht="29.25" customHeight="1" thickBot="1" x14ac:dyDescent="0.35">
      <c r="A86" s="16" t="s">
        <v>99</v>
      </c>
      <c r="B86" s="27" t="s">
        <v>71</v>
      </c>
      <c r="C86" s="31">
        <v>9900070511</v>
      </c>
      <c r="D86" s="39">
        <v>244</v>
      </c>
      <c r="E86" s="45"/>
      <c r="F86" s="45"/>
      <c r="G86" s="45">
        <f>E86-F86</f>
        <v>0</v>
      </c>
    </row>
    <row r="87" spans="1:7" ht="21.75" customHeight="1" thickBot="1" x14ac:dyDescent="0.35">
      <c r="A87" s="16" t="s">
        <v>32</v>
      </c>
      <c r="B87" s="27" t="s">
        <v>71</v>
      </c>
      <c r="C87" s="31">
        <v>9900076100</v>
      </c>
      <c r="D87" s="39">
        <v>853</v>
      </c>
      <c r="E87" s="45"/>
      <c r="F87" s="45"/>
      <c r="G87" s="45">
        <f t="shared" si="0"/>
        <v>0</v>
      </c>
    </row>
    <row r="88" spans="1:7" ht="19.5" customHeight="1" thickBot="1" x14ac:dyDescent="0.35">
      <c r="A88" s="17" t="s">
        <v>51</v>
      </c>
      <c r="B88" s="26" t="s">
        <v>72</v>
      </c>
      <c r="C88" s="30"/>
      <c r="D88" s="38"/>
      <c r="E88" s="44">
        <f>E89+E92</f>
        <v>100000</v>
      </c>
      <c r="F88" s="44">
        <f>F89+F92</f>
        <v>100000</v>
      </c>
      <c r="G88" s="44">
        <f t="shared" si="0"/>
        <v>0</v>
      </c>
    </row>
    <row r="89" spans="1:7" ht="161.25" customHeight="1" thickBot="1" x14ac:dyDescent="0.35">
      <c r="A89" s="16" t="s">
        <v>52</v>
      </c>
      <c r="B89" s="27" t="s">
        <v>73</v>
      </c>
      <c r="C89" s="31">
        <v>9900081440</v>
      </c>
      <c r="D89" s="39"/>
      <c r="E89" s="45">
        <f>E91+E90</f>
        <v>100000</v>
      </c>
      <c r="F89" s="45">
        <f>F91+F90</f>
        <v>100000</v>
      </c>
      <c r="G89" s="45">
        <f t="shared" si="0"/>
        <v>0</v>
      </c>
    </row>
    <row r="90" spans="1:7" ht="70.5" customHeight="1" thickBot="1" x14ac:dyDescent="0.35">
      <c r="A90" s="16" t="s">
        <v>75</v>
      </c>
      <c r="B90" s="27" t="s">
        <v>73</v>
      </c>
      <c r="C90" s="31">
        <v>99900081440</v>
      </c>
      <c r="D90" s="39">
        <v>240</v>
      </c>
      <c r="E90" s="45">
        <v>0</v>
      </c>
      <c r="F90" s="45">
        <v>0</v>
      </c>
      <c r="G90" s="45">
        <f>E90-F90</f>
        <v>0</v>
      </c>
    </row>
    <row r="91" spans="1:7" ht="27.75" customHeight="1" thickBot="1" x14ac:dyDescent="0.35">
      <c r="A91" s="16" t="s">
        <v>50</v>
      </c>
      <c r="B91" s="27" t="s">
        <v>73</v>
      </c>
      <c r="C91" s="31">
        <v>9900081440</v>
      </c>
      <c r="D91" s="39">
        <v>540</v>
      </c>
      <c r="E91" s="45">
        <v>100000</v>
      </c>
      <c r="F91" s="45">
        <v>100000</v>
      </c>
      <c r="G91" s="45">
        <f t="shared" si="0"/>
        <v>0</v>
      </c>
    </row>
    <row r="92" spans="1:7" ht="169.5" customHeight="1" thickBot="1" x14ac:dyDescent="0.35">
      <c r="A92" s="16" t="s">
        <v>134</v>
      </c>
      <c r="B92" s="27" t="s">
        <v>73</v>
      </c>
      <c r="C92" s="31">
        <v>1100070450</v>
      </c>
      <c r="D92" s="39"/>
      <c r="E92" s="45">
        <f>E93</f>
        <v>0</v>
      </c>
      <c r="F92" s="45">
        <f>F93</f>
        <v>0</v>
      </c>
      <c r="G92" s="45">
        <f>G93</f>
        <v>0</v>
      </c>
    </row>
    <row r="93" spans="1:7" ht="27.75" customHeight="1" thickBot="1" x14ac:dyDescent="0.35">
      <c r="A93" s="16" t="s">
        <v>99</v>
      </c>
      <c r="B93" s="27" t="s">
        <v>73</v>
      </c>
      <c r="C93" s="31">
        <v>1100070450</v>
      </c>
      <c r="D93" s="39">
        <v>244</v>
      </c>
      <c r="E93" s="45">
        <v>0</v>
      </c>
      <c r="F93" s="45">
        <v>0</v>
      </c>
      <c r="G93" s="45">
        <f>E93-F93</f>
        <v>0</v>
      </c>
    </row>
    <row r="94" spans="1:7" ht="18" customHeight="1" thickBot="1" x14ac:dyDescent="0.35">
      <c r="A94" s="17" t="s">
        <v>53</v>
      </c>
      <c r="B94" s="26">
        <v>1000</v>
      </c>
      <c r="C94" s="32"/>
      <c r="D94" s="40"/>
      <c r="E94" s="44">
        <f t="shared" ref="E94:F95" si="3">E95</f>
        <v>229700</v>
      </c>
      <c r="F94" s="44">
        <f t="shared" si="3"/>
        <v>113509.92</v>
      </c>
      <c r="G94" s="44">
        <f t="shared" si="0"/>
        <v>116190.08</v>
      </c>
    </row>
    <row r="95" spans="1:7" ht="15" thickBot="1" x14ac:dyDescent="0.35">
      <c r="A95" s="16" t="s">
        <v>54</v>
      </c>
      <c r="B95" s="27">
        <v>1001</v>
      </c>
      <c r="C95" s="32"/>
      <c r="D95" s="38"/>
      <c r="E95" s="45">
        <f t="shared" si="3"/>
        <v>229700</v>
      </c>
      <c r="F95" s="45">
        <f t="shared" si="3"/>
        <v>113509.92</v>
      </c>
      <c r="G95" s="45">
        <f t="shared" si="0"/>
        <v>116190.08</v>
      </c>
    </row>
    <row r="96" spans="1:7" ht="79.8" thickBot="1" x14ac:dyDescent="0.35">
      <c r="A96" s="16" t="s">
        <v>55</v>
      </c>
      <c r="B96" s="27">
        <v>1001</v>
      </c>
      <c r="C96" s="31">
        <v>9900081490</v>
      </c>
      <c r="D96" s="40"/>
      <c r="E96" s="45">
        <f>E97</f>
        <v>229700</v>
      </c>
      <c r="F96" s="45">
        <f>F97</f>
        <v>113509.92</v>
      </c>
      <c r="G96" s="45">
        <f t="shared" si="0"/>
        <v>116190.08</v>
      </c>
    </row>
    <row r="97" spans="1:7" ht="38.25" customHeight="1" thickBot="1" x14ac:dyDescent="0.35">
      <c r="A97" s="16" t="s">
        <v>116</v>
      </c>
      <c r="B97" s="27" t="s">
        <v>117</v>
      </c>
      <c r="C97" s="31">
        <v>9900081490</v>
      </c>
      <c r="D97" s="40">
        <v>310</v>
      </c>
      <c r="E97" s="45">
        <f>E98</f>
        <v>229700</v>
      </c>
      <c r="F97" s="45">
        <f>F98</f>
        <v>113509.92</v>
      </c>
      <c r="G97" s="45">
        <f>G98</f>
        <v>116190.08</v>
      </c>
    </row>
    <row r="98" spans="1:7" ht="27" thickBot="1" x14ac:dyDescent="0.35">
      <c r="A98" s="16" t="s">
        <v>115</v>
      </c>
      <c r="B98" s="27">
        <v>1001</v>
      </c>
      <c r="C98" s="31">
        <v>9900081490</v>
      </c>
      <c r="D98" s="39">
        <v>312</v>
      </c>
      <c r="E98" s="45">
        <v>229700</v>
      </c>
      <c r="F98" s="45">
        <v>113509.92</v>
      </c>
      <c r="G98" s="45">
        <f>E98-F98</f>
        <v>116190.08</v>
      </c>
    </row>
    <row r="99" spans="1:7" ht="27" thickBot="1" x14ac:dyDescent="0.35">
      <c r="A99" s="17" t="s">
        <v>101</v>
      </c>
      <c r="B99" s="26" t="s">
        <v>100</v>
      </c>
      <c r="C99" s="33"/>
      <c r="D99" s="39"/>
      <c r="E99" s="44">
        <f>E100</f>
        <v>0</v>
      </c>
      <c r="F99" s="44">
        <f>F100</f>
        <v>0</v>
      </c>
      <c r="G99" s="44">
        <f t="shared" si="0"/>
        <v>0</v>
      </c>
    </row>
    <row r="100" spans="1:7" ht="157.5" customHeight="1" thickBot="1" x14ac:dyDescent="0.35">
      <c r="A100" s="16" t="s">
        <v>52</v>
      </c>
      <c r="B100" s="27" t="s">
        <v>100</v>
      </c>
      <c r="C100" s="31">
        <v>9900081450</v>
      </c>
      <c r="D100" s="39"/>
      <c r="E100" s="45">
        <f>E101</f>
        <v>0</v>
      </c>
      <c r="F100" s="45">
        <f>F101</f>
        <v>0</v>
      </c>
      <c r="G100" s="45">
        <f t="shared" si="0"/>
        <v>0</v>
      </c>
    </row>
    <row r="101" spans="1:7" ht="27.75" customHeight="1" thickBot="1" x14ac:dyDescent="0.35">
      <c r="A101" s="16" t="s">
        <v>50</v>
      </c>
      <c r="B101" s="27" t="s">
        <v>100</v>
      </c>
      <c r="C101" s="31">
        <v>9900081450</v>
      </c>
      <c r="D101" s="39" t="s">
        <v>56</v>
      </c>
      <c r="E101" s="45">
        <v>0</v>
      </c>
      <c r="F101" s="45">
        <v>0</v>
      </c>
      <c r="G101" s="45">
        <f t="shared" si="0"/>
        <v>0</v>
      </c>
    </row>
    <row r="102" spans="1:7" ht="27.75" customHeight="1" thickBot="1" x14ac:dyDescent="0.35">
      <c r="A102" s="17" t="s">
        <v>50</v>
      </c>
      <c r="B102" s="26">
        <v>1400</v>
      </c>
      <c r="C102" s="32"/>
      <c r="D102" s="40"/>
      <c r="E102" s="44">
        <f>E104</f>
        <v>0</v>
      </c>
      <c r="F102" s="44">
        <f>F104</f>
        <v>0</v>
      </c>
      <c r="G102" s="44">
        <f t="shared" si="0"/>
        <v>0</v>
      </c>
    </row>
    <row r="103" spans="1:7" ht="154.5" customHeight="1" thickBot="1" x14ac:dyDescent="0.35">
      <c r="A103" s="16" t="s">
        <v>52</v>
      </c>
      <c r="B103" s="27">
        <v>1403</v>
      </c>
      <c r="C103" s="31">
        <v>9900081520</v>
      </c>
      <c r="D103" s="39"/>
      <c r="E103" s="45">
        <f>E104</f>
        <v>0</v>
      </c>
      <c r="F103" s="45">
        <f>F104</f>
        <v>0</v>
      </c>
      <c r="G103" s="45">
        <f t="shared" si="0"/>
        <v>0</v>
      </c>
    </row>
    <row r="104" spans="1:7" ht="30" customHeight="1" thickBot="1" x14ac:dyDescent="0.35">
      <c r="A104" s="16" t="s">
        <v>50</v>
      </c>
      <c r="B104" s="27">
        <v>1403</v>
      </c>
      <c r="C104" s="31">
        <v>9900081520</v>
      </c>
      <c r="D104" s="39">
        <v>540</v>
      </c>
      <c r="E104" s="45">
        <v>0</v>
      </c>
      <c r="F104" s="45">
        <v>0</v>
      </c>
      <c r="G104" s="45">
        <f>E104-F104</f>
        <v>0</v>
      </c>
    </row>
    <row r="105" spans="1:7" ht="40.5" customHeight="1" thickBot="1" x14ac:dyDescent="0.35">
      <c r="A105" s="17" t="s">
        <v>57</v>
      </c>
      <c r="B105" s="26"/>
      <c r="C105" s="30"/>
      <c r="D105" s="38"/>
      <c r="E105" s="44">
        <v>-968200</v>
      </c>
      <c r="F105" s="44">
        <v>1241720.47</v>
      </c>
      <c r="G105" s="44"/>
    </row>
  </sheetData>
  <mergeCells count="3">
    <mergeCell ref="A2:G2"/>
    <mergeCell ref="A3:G3"/>
    <mergeCell ref="C1:G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F1" sqref="F1"/>
    </sheetView>
  </sheetViews>
  <sheetFormatPr defaultRowHeight="14.4" x14ac:dyDescent="0.3"/>
  <cols>
    <col min="2" max="2" width="9.109375" customWidth="1"/>
    <col min="3" max="3" width="18.44140625" customWidth="1"/>
    <col min="4" max="4" width="13.5546875" customWidth="1"/>
    <col min="5" max="5" width="12.33203125" customWidth="1"/>
    <col min="6" max="6" width="23.5546875" customWidth="1"/>
    <col min="7" max="8" width="9.109375" hidden="1" customWidth="1"/>
  </cols>
  <sheetData>
    <row r="1" spans="1:8" ht="147" customHeight="1" thickBot="1" x14ac:dyDescent="0.35">
      <c r="A1" s="6"/>
      <c r="F1" s="12" t="s">
        <v>176</v>
      </c>
      <c r="G1" s="9"/>
    </row>
    <row r="2" spans="1:8" ht="18" x14ac:dyDescent="0.35">
      <c r="A2" s="11" t="s">
        <v>76</v>
      </c>
    </row>
    <row r="3" spans="1:8" ht="18.75" customHeight="1" x14ac:dyDescent="0.35">
      <c r="A3" s="97" t="s">
        <v>89</v>
      </c>
      <c r="B3" s="97"/>
      <c r="C3" s="97"/>
      <c r="D3" s="97"/>
      <c r="E3" s="97"/>
      <c r="F3" s="97"/>
      <c r="G3" s="3"/>
      <c r="H3" s="3"/>
    </row>
    <row r="4" spans="1:8" ht="18.75" customHeight="1" x14ac:dyDescent="0.35">
      <c r="A4" s="98" t="s">
        <v>164</v>
      </c>
      <c r="B4" s="98"/>
      <c r="C4" s="98"/>
      <c r="D4" s="98"/>
      <c r="E4" s="98"/>
      <c r="F4" s="98"/>
      <c r="G4" s="3"/>
      <c r="H4" s="3"/>
    </row>
    <row r="5" spans="1:8" ht="18.75" customHeight="1" x14ac:dyDescent="0.35">
      <c r="A5" s="102" t="s">
        <v>77</v>
      </c>
      <c r="B5" s="102"/>
      <c r="C5" s="102"/>
      <c r="D5" s="102"/>
      <c r="E5" s="102"/>
      <c r="F5" s="102"/>
      <c r="G5" s="8"/>
      <c r="H5" s="8"/>
    </row>
    <row r="6" spans="1:8" ht="18.75" customHeight="1" x14ac:dyDescent="0.35">
      <c r="A6" s="104" t="s">
        <v>169</v>
      </c>
      <c r="B6" s="104"/>
      <c r="C6" s="104"/>
      <c r="D6" s="104"/>
      <c r="E6" s="104"/>
      <c r="F6" s="104"/>
      <c r="G6" s="104"/>
      <c r="H6" s="104"/>
    </row>
    <row r="7" spans="1:8" ht="40.200000000000003" x14ac:dyDescent="0.3">
      <c r="A7" s="105" t="s">
        <v>1</v>
      </c>
      <c r="B7" s="105"/>
      <c r="C7" s="10" t="s">
        <v>78</v>
      </c>
      <c r="D7" s="10" t="s">
        <v>3</v>
      </c>
      <c r="E7" s="10" t="s">
        <v>4</v>
      </c>
      <c r="F7" s="10" t="s">
        <v>5</v>
      </c>
    </row>
    <row r="8" spans="1:8" ht="51" customHeight="1" x14ac:dyDescent="0.3">
      <c r="A8" s="103" t="s">
        <v>79</v>
      </c>
      <c r="B8" s="103"/>
      <c r="C8" s="2"/>
      <c r="D8" s="13">
        <v>968200</v>
      </c>
      <c r="E8" s="13">
        <v>-1241720.47</v>
      </c>
      <c r="F8" s="13"/>
    </row>
    <row r="9" spans="1:8" ht="27" customHeight="1" x14ac:dyDescent="0.3">
      <c r="A9" s="103" t="s">
        <v>80</v>
      </c>
      <c r="B9" s="103"/>
      <c r="C9" s="1" t="s">
        <v>95</v>
      </c>
      <c r="D9" s="13">
        <v>968200</v>
      </c>
      <c r="E9" s="13">
        <v>-1241720.47</v>
      </c>
      <c r="F9" s="13"/>
    </row>
    <row r="10" spans="1:8" ht="33.75" customHeight="1" x14ac:dyDescent="0.3">
      <c r="A10" s="103" t="s">
        <v>81</v>
      </c>
      <c r="B10" s="103"/>
      <c r="C10" s="1" t="s">
        <v>82</v>
      </c>
      <c r="D10" s="13">
        <v>-8212815</v>
      </c>
      <c r="E10" s="13">
        <v>-5586504.1900000004</v>
      </c>
      <c r="F10" s="15" t="s">
        <v>96</v>
      </c>
    </row>
    <row r="11" spans="1:8" ht="52.5" customHeight="1" x14ac:dyDescent="0.3">
      <c r="A11" s="103" t="s">
        <v>83</v>
      </c>
      <c r="B11" s="103"/>
      <c r="C11" s="1" t="s">
        <v>84</v>
      </c>
      <c r="D11" s="13">
        <v>-8212815</v>
      </c>
      <c r="E11" s="13">
        <v>-5586504.1900000004</v>
      </c>
      <c r="F11" s="15" t="s">
        <v>96</v>
      </c>
    </row>
    <row r="12" spans="1:8" ht="36.75" customHeight="1" x14ac:dyDescent="0.3">
      <c r="A12" s="103" t="s">
        <v>85</v>
      </c>
      <c r="B12" s="103"/>
      <c r="C12" s="1" t="s">
        <v>86</v>
      </c>
      <c r="D12" s="13">
        <v>9181015</v>
      </c>
      <c r="E12" s="13">
        <v>4344783.72</v>
      </c>
      <c r="F12" s="15" t="s">
        <v>96</v>
      </c>
    </row>
    <row r="13" spans="1:8" ht="51" customHeight="1" x14ac:dyDescent="0.3">
      <c r="A13" s="103" t="s">
        <v>87</v>
      </c>
      <c r="B13" s="103"/>
      <c r="C13" s="1" t="s">
        <v>88</v>
      </c>
      <c r="D13" s="13">
        <v>9181015</v>
      </c>
      <c r="E13" s="13">
        <v>4344783.72</v>
      </c>
      <c r="F13" s="15" t="s">
        <v>96</v>
      </c>
    </row>
    <row r="14" spans="1:8" x14ac:dyDescent="0.3">
      <c r="A14" s="7"/>
      <c r="B14" s="7"/>
      <c r="C14" s="7"/>
      <c r="D14" s="7"/>
      <c r="E14" s="7"/>
      <c r="F14" s="7"/>
    </row>
  </sheetData>
  <mergeCells count="11">
    <mergeCell ref="A13:B13"/>
    <mergeCell ref="A6:H6"/>
    <mergeCell ref="A7:B7"/>
    <mergeCell ref="A8:B8"/>
    <mergeCell ref="A9:B9"/>
    <mergeCell ref="A10:B10"/>
    <mergeCell ref="A5:F5"/>
    <mergeCell ref="A3:F3"/>
    <mergeCell ref="A4:F4"/>
    <mergeCell ref="A11:B11"/>
    <mergeCell ref="A12:B12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2023-07-17T07:19:18Z</dcterms:modified>
</cp:coreProperties>
</file>